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I43" i="1" l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K37" i="1"/>
  <c r="J37" i="1"/>
  <c r="I37" i="1"/>
  <c r="H37" i="1"/>
  <c r="N20" i="5" l="1"/>
  <c r="M20" i="5"/>
  <c r="L20" i="5"/>
  <c r="K20" i="5"/>
  <c r="AS17" i="5"/>
  <c r="AR17" i="5"/>
  <c r="AQ17" i="5"/>
  <c r="AP17" i="5"/>
  <c r="AO17" i="5"/>
  <c r="AN17" i="5"/>
  <c r="AM17" i="5"/>
  <c r="AG17" i="5"/>
  <c r="K22" i="5" s="1"/>
  <c r="AE17" i="5"/>
  <c r="I22" i="5" s="1"/>
  <c r="AD17" i="5"/>
  <c r="AC17" i="5"/>
  <c r="G22" i="5" s="1"/>
  <c r="AB17" i="5"/>
  <c r="AA17" i="5"/>
  <c r="E22" i="5" s="1"/>
  <c r="W17" i="5"/>
  <c r="U17" i="5"/>
  <c r="T17" i="5"/>
  <c r="S17" i="5"/>
  <c r="R17" i="5"/>
  <c r="Q17" i="5"/>
  <c r="K17" i="5"/>
  <c r="K21" i="5" s="1"/>
  <c r="I17" i="5"/>
  <c r="I21" i="5" s="1"/>
  <c r="I23" i="5" s="1"/>
  <c r="H17" i="5"/>
  <c r="H21" i="5" s="1"/>
  <c r="M21" i="5" s="1"/>
  <c r="G17" i="5"/>
  <c r="G21" i="5" s="1"/>
  <c r="G23" i="5" s="1"/>
  <c r="F17" i="5"/>
  <c r="F21" i="5" s="1"/>
  <c r="E17" i="5"/>
  <c r="E21" i="5" s="1"/>
  <c r="E23" i="5" s="1"/>
  <c r="N21" i="5" l="1"/>
  <c r="L21" i="5"/>
  <c r="F22" i="5"/>
  <c r="F23" i="5" s="1"/>
  <c r="L23" i="5" s="1"/>
  <c r="H22" i="5"/>
  <c r="K23" i="5"/>
  <c r="J22" i="5"/>
  <c r="AF17" i="5"/>
  <c r="O31" i="1"/>
  <c r="O33" i="1"/>
  <c r="O30" i="1"/>
  <c r="O29" i="1"/>
  <c r="O32" i="1" s="1"/>
  <c r="N32" i="1" s="1"/>
  <c r="N22" i="5" l="1"/>
  <c r="M22" i="5"/>
  <c r="H23" i="5"/>
  <c r="M23" i="5" s="1"/>
  <c r="L22" i="5"/>
  <c r="N23" i="5"/>
</calcChain>
</file>

<file path=xl/sharedStrings.xml><?xml version="1.0" encoding="utf-8"?>
<sst xmlns="http://schemas.openxmlformats.org/spreadsheetml/2006/main" count="426" uniqueCount="227">
  <si>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</si>
  <si>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</si>
  <si>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</si>
  <si>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</si>
  <si>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</si>
  <si>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</si>
  <si>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</si>
  <si>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</si>
  <si>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</si>
  <si>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</si>
  <si>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</si>
  <si>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</si>
  <si>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</si>
  <si>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</si>
  <si>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</si>
  <si>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</si>
  <si>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</si>
  <si>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</si>
  <si>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</si>
  <si>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</si>
  <si>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</si>
  <si>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</si>
  <si>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</si>
  <si>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</si>
  <si>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</si>
  <si>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</si>
  <si>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</si>
  <si>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</si>
  <si>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</si>
  <si>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</si>
  <si>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</si>
  <si>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</si>
  <si>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</si>
  <si>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</si>
  <si>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</si>
  <si>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</si>
  <si>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</si>
  <si>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</si>
  <si>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</si>
  <si>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</si>
  <si>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</si>
  <si>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</si>
  <si>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</si>
  <si>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</si>
  <si>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</si>
  <si>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</si>
  <si>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</si>
  <si>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</si>
  <si>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</si>
  <si>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</si>
  <si>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</si>
  <si>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</si>
  <si>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</si>
  <si>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</si>
  <si>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</si>
  <si>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</si>
  <si>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</si>
  <si>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</si>
  <si>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</si>
  <si>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</si>
  <si>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</si>
  <si>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3.</t>
  </si>
  <si>
    <t>1/3</t>
  </si>
  <si>
    <t>1.</t>
  </si>
  <si>
    <t>4.</t>
  </si>
  <si>
    <t>7.</t>
  </si>
  <si>
    <t>0/0</t>
  </si>
  <si>
    <t>12.</t>
  </si>
  <si>
    <t>ykköspesis</t>
  </si>
  <si>
    <t xml:space="preserve">      Mitalit</t>
  </si>
  <si>
    <t>Juha Partanen</t>
  </si>
  <si>
    <t>PattU</t>
  </si>
  <si>
    <t>10.</t>
  </si>
  <si>
    <t>5.</t>
  </si>
  <si>
    <t>2.</t>
  </si>
  <si>
    <t>PattU  2</t>
  </si>
  <si>
    <t>suomensarja</t>
  </si>
  <si>
    <t>PattU = Pattijoen Urheilijat  (1928)</t>
  </si>
  <si>
    <t>x</t>
  </si>
  <si>
    <t>18.05. 1994  MuPS - PattU  1-1  (8-3, 4-9, 0-0)</t>
  </si>
  <si>
    <t>09.07. 1998  PattU - SiiPe  1-0  (1-1, 12-1)</t>
  </si>
  <si>
    <t>5.  ottelu</t>
  </si>
  <si>
    <t>94.  ottelu</t>
  </si>
  <si>
    <t xml:space="preserve">  20 v 11 kk 15 pv</t>
  </si>
  <si>
    <t xml:space="preserve">  25 v   1 kk   6 pv</t>
  </si>
  <si>
    <t>MIEHET</t>
  </si>
  <si>
    <t>04.07. 1999  Sotkamo</t>
  </si>
  <si>
    <t xml:space="preserve">  2-0  (11-7, 2-0)</t>
  </si>
  <si>
    <t>Länsi</t>
  </si>
  <si>
    <t>s</t>
  </si>
  <si>
    <t>Jukka Peltoniemi</t>
  </si>
  <si>
    <t>Ikä ensimmäisessä ottelussa</t>
  </si>
  <si>
    <t>26 v  1 kk  1 pv</t>
  </si>
  <si>
    <t>YKKÖSPESIS</t>
  </si>
  <si>
    <t>4/7</t>
  </si>
  <si>
    <t>2/2</t>
  </si>
  <si>
    <t>1/2</t>
  </si>
  <si>
    <t>0-3  Tiikerit</t>
  </si>
  <si>
    <t>3-1  SoJy</t>
  </si>
  <si>
    <t>0-3  KiPa</t>
  </si>
  <si>
    <t>1-2  Kiri</t>
  </si>
  <si>
    <t>1-3  Lippo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</si>
  <si>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</si>
  <si>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</si>
  <si>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</si>
  <si>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</si>
  <si>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</si>
  <si>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</si>
  <si>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</si>
  <si>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</si>
  <si>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4/6</t>
  </si>
  <si>
    <t>1/4</t>
  </si>
  <si>
    <t>3.6.1973   Pattijoki</t>
  </si>
  <si>
    <t xml:space="preserve">      Runkosarja TOP-30</t>
  </si>
  <si>
    <t>22.</t>
  </si>
  <si>
    <t>11.</t>
  </si>
  <si>
    <t>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</si>
  <si>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</si>
  <si>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</si>
  <si>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</si>
  <si>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</si>
  <si>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</si>
  <si>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</si>
  <si>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</si>
  <si>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</si>
  <si>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</si>
  <si>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</si>
  <si>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</si>
  <si>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</si>
  <si>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</si>
  <si>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</si>
  <si>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</si>
  <si>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</si>
  <si>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</si>
  <si>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</si>
  <si>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</si>
  <si>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</si>
  <si>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</si>
  <si>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</si>
  <si>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</si>
  <si>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</si>
  <si>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</si>
  <si>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</si>
  <si>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</si>
  <si>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</si>
  <si>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</si>
  <si>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</si>
  <si>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</si>
  <si>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</si>
  <si>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</si>
  <si>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</si>
  <si>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>199.   24.07. 2003  PattU - KoU  1-2</t>
  </si>
  <si>
    <t>30 v   1 kk 21 pv</t>
  </si>
  <si>
    <t>1016.</t>
  </si>
  <si>
    <t>770.</t>
  </si>
  <si>
    <t>793.</t>
  </si>
  <si>
    <t>601.</t>
  </si>
  <si>
    <t>480.</t>
  </si>
  <si>
    <t>389.</t>
  </si>
  <si>
    <t>333.</t>
  </si>
  <si>
    <t>259.</t>
  </si>
  <si>
    <t>226.</t>
  </si>
  <si>
    <t>188.</t>
  </si>
  <si>
    <t>1229.</t>
  </si>
  <si>
    <t>1195.</t>
  </si>
  <si>
    <t>1239.</t>
  </si>
  <si>
    <t>1073.</t>
  </si>
  <si>
    <t>982.</t>
  </si>
  <si>
    <t>941.</t>
  </si>
  <si>
    <t>936.</t>
  </si>
  <si>
    <t>933.</t>
  </si>
  <si>
    <t>923.</t>
  </si>
  <si>
    <t>913.</t>
  </si>
  <si>
    <t>947.</t>
  </si>
  <si>
    <t>766.</t>
  </si>
  <si>
    <t>787.</t>
  </si>
  <si>
    <t>512.</t>
  </si>
  <si>
    <t>413.</t>
  </si>
  <si>
    <t>285.</t>
  </si>
  <si>
    <t>249.</t>
  </si>
  <si>
    <t>192.</t>
  </si>
  <si>
    <t>172.</t>
  </si>
  <si>
    <t>160.</t>
  </si>
  <si>
    <t>1094.</t>
  </si>
  <si>
    <t>920.</t>
  </si>
  <si>
    <t>951.</t>
  </si>
  <si>
    <t>694.</t>
  </si>
  <si>
    <t>613.</t>
  </si>
  <si>
    <t>471.</t>
  </si>
  <si>
    <t>431.</t>
  </si>
  <si>
    <t>376.</t>
  </si>
  <si>
    <t>363.</t>
  </si>
  <si>
    <t>348.</t>
  </si>
  <si>
    <t>511.</t>
  </si>
  <si>
    <t>430.</t>
  </si>
  <si>
    <t>457.</t>
  </si>
  <si>
    <t>328.</t>
  </si>
  <si>
    <t>295.</t>
  </si>
  <si>
    <t>245.</t>
  </si>
  <si>
    <t>238.</t>
  </si>
  <si>
    <t>229.</t>
  </si>
  <si>
    <t>222.</t>
  </si>
  <si>
    <t>216.</t>
  </si>
  <si>
    <t>201.</t>
  </si>
  <si>
    <t>185.</t>
  </si>
  <si>
    <t>128.</t>
  </si>
  <si>
    <t>119.</t>
  </si>
  <si>
    <t>74.</t>
  </si>
  <si>
    <t>329.</t>
  </si>
  <si>
    <t>309.</t>
  </si>
  <si>
    <t>277.</t>
  </si>
  <si>
    <t>121.</t>
  </si>
  <si>
    <t>99.</t>
  </si>
  <si>
    <t>77.</t>
  </si>
  <si>
    <t>66.</t>
  </si>
  <si>
    <t>55.</t>
  </si>
  <si>
    <t>167.</t>
  </si>
  <si>
    <t>142.</t>
  </si>
  <si>
    <t>132.</t>
  </si>
  <si>
    <t>124.</t>
  </si>
  <si>
    <t>267.</t>
  </si>
  <si>
    <t>332.</t>
  </si>
  <si>
    <t>176.</t>
  </si>
  <si>
    <t>175.</t>
  </si>
  <si>
    <t>135.</t>
  </si>
  <si>
    <t>138.</t>
  </si>
  <si>
    <t>117.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</si>
</sst>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6" t="s">
        <v>70</v>
      </c>
      <c r="C1" s="6"/>
      <c r="D1" s="80"/>
      <c r="E1" s="84" t="s">
        <v>112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117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4" t="s">
        <v>69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7">
        <v>1991</v>
      </c>
      <c r="C4" s="97" t="s">
        <v>74</v>
      </c>
      <c r="D4" s="98" t="s">
        <v>71</v>
      </c>
      <c r="E4" s="97"/>
      <c r="F4" s="99" t="s">
        <v>76</v>
      </c>
      <c r="G4" s="100"/>
      <c r="H4" s="97"/>
      <c r="I4" s="97"/>
      <c r="J4" s="97"/>
      <c r="K4" s="97"/>
      <c r="L4" s="97"/>
      <c r="M4" s="97"/>
      <c r="N4" s="101"/>
      <c r="O4" s="87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89">
        <v>1992</v>
      </c>
      <c r="C5" s="89" t="s">
        <v>61</v>
      </c>
      <c r="D5" s="92" t="s">
        <v>71</v>
      </c>
      <c r="E5" s="89"/>
      <c r="F5" s="90" t="s">
        <v>68</v>
      </c>
      <c r="G5" s="93"/>
      <c r="H5" s="61"/>
      <c r="I5" s="89"/>
      <c r="J5" s="89"/>
      <c r="K5" s="89"/>
      <c r="L5" s="89"/>
      <c r="M5" s="89"/>
      <c r="N5" s="89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88"/>
      <c r="AO5" s="27"/>
      <c r="AP5" s="29"/>
      <c r="AQ5" s="25"/>
      <c r="AR5" s="39"/>
    </row>
    <row r="6" spans="1:44" s="4" customFormat="1" ht="15" customHeight="1" x14ac:dyDescent="0.25">
      <c r="A6" s="2"/>
      <c r="B6" s="89">
        <v>1993</v>
      </c>
      <c r="C6" s="89" t="s">
        <v>63</v>
      </c>
      <c r="D6" s="92" t="s">
        <v>71</v>
      </c>
      <c r="E6" s="89"/>
      <c r="F6" s="90" t="s">
        <v>68</v>
      </c>
      <c r="G6" s="93"/>
      <c r="H6" s="61"/>
      <c r="I6" s="89"/>
      <c r="J6" s="89"/>
      <c r="K6" s="89"/>
      <c r="L6" s="89"/>
      <c r="M6" s="89"/>
      <c r="N6" s="89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88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1994</v>
      </c>
      <c r="C7" s="25" t="s">
        <v>72</v>
      </c>
      <c r="D7" s="96" t="s">
        <v>71</v>
      </c>
      <c r="E7" s="25">
        <v>19</v>
      </c>
      <c r="F7" s="25">
        <v>0</v>
      </c>
      <c r="G7" s="27">
        <v>1</v>
      </c>
      <c r="H7" s="25">
        <v>8</v>
      </c>
      <c r="I7" s="25">
        <v>41</v>
      </c>
      <c r="J7" s="25">
        <v>26</v>
      </c>
      <c r="K7" s="25">
        <v>10</v>
      </c>
      <c r="L7" s="25">
        <v>4</v>
      </c>
      <c r="M7" s="25">
        <v>1</v>
      </c>
      <c r="N7" s="32">
        <v>0.41</v>
      </c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1995</v>
      </c>
      <c r="C8" s="25" t="s">
        <v>67</v>
      </c>
      <c r="D8" s="96" t="s">
        <v>71</v>
      </c>
      <c r="E8" s="25">
        <v>21</v>
      </c>
      <c r="F8" s="25">
        <v>0</v>
      </c>
      <c r="G8" s="27">
        <v>1</v>
      </c>
      <c r="H8" s="25">
        <v>10</v>
      </c>
      <c r="I8" s="25">
        <v>50</v>
      </c>
      <c r="J8" s="25">
        <v>29</v>
      </c>
      <c r="K8" s="25">
        <v>14</v>
      </c>
      <c r="L8" s="25">
        <v>6</v>
      </c>
      <c r="M8" s="25">
        <v>1</v>
      </c>
      <c r="N8" s="32">
        <v>0.439</v>
      </c>
      <c r="O8" s="87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89">
        <v>1996</v>
      </c>
      <c r="C9" s="89" t="s">
        <v>63</v>
      </c>
      <c r="D9" s="92" t="s">
        <v>71</v>
      </c>
      <c r="E9" s="89"/>
      <c r="F9" s="91" t="s">
        <v>68</v>
      </c>
      <c r="G9" s="62"/>
      <c r="H9" s="61"/>
      <c r="I9" s="89"/>
      <c r="J9" s="89"/>
      <c r="K9" s="89"/>
      <c r="L9" s="89"/>
      <c r="M9" s="89"/>
      <c r="N9" s="89"/>
      <c r="O9" s="87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76"/>
      <c r="AN9" s="88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1997</v>
      </c>
      <c r="C10" s="25" t="s">
        <v>72</v>
      </c>
      <c r="D10" s="96" t="s">
        <v>71</v>
      </c>
      <c r="E10" s="25">
        <v>28</v>
      </c>
      <c r="F10" s="25">
        <v>0</v>
      </c>
      <c r="G10" s="27">
        <v>4</v>
      </c>
      <c r="H10" s="25">
        <v>27</v>
      </c>
      <c r="I10" s="25">
        <v>118</v>
      </c>
      <c r="J10" s="25">
        <v>79</v>
      </c>
      <c r="K10" s="25">
        <v>26</v>
      </c>
      <c r="L10" s="25">
        <v>9</v>
      </c>
      <c r="M10" s="25">
        <v>4</v>
      </c>
      <c r="N10" s="32">
        <v>0.60199999999999998</v>
      </c>
      <c r="O10" s="87"/>
      <c r="P10" s="18"/>
      <c r="Q10" s="18" t="s">
        <v>114</v>
      </c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1998</v>
      </c>
      <c r="C11" s="25" t="s">
        <v>65</v>
      </c>
      <c r="D11" s="96" t="s">
        <v>71</v>
      </c>
      <c r="E11" s="25">
        <v>21</v>
      </c>
      <c r="F11" s="25">
        <v>1</v>
      </c>
      <c r="G11" s="27">
        <v>2</v>
      </c>
      <c r="H11" s="25">
        <v>18</v>
      </c>
      <c r="I11" s="25">
        <v>63</v>
      </c>
      <c r="J11" s="25">
        <v>55</v>
      </c>
      <c r="K11" s="25">
        <v>0</v>
      </c>
      <c r="L11" s="25">
        <v>5</v>
      </c>
      <c r="M11" s="25">
        <v>3</v>
      </c>
      <c r="N11" s="32">
        <v>0.39400000000000002</v>
      </c>
      <c r="O11" s="87"/>
      <c r="P11" s="18"/>
      <c r="Q11" s="18"/>
      <c r="R11" s="18"/>
      <c r="S11" s="18"/>
      <c r="T11" s="24"/>
      <c r="U11" s="25">
        <v>3</v>
      </c>
      <c r="V11" s="25">
        <v>0</v>
      </c>
      <c r="W11" s="25">
        <v>0</v>
      </c>
      <c r="X11" s="25">
        <v>1</v>
      </c>
      <c r="Y11" s="25">
        <v>6</v>
      </c>
      <c r="Z11" s="28">
        <v>0.35299999999999998</v>
      </c>
      <c r="AA11" s="24"/>
      <c r="AB11" s="18"/>
      <c r="AC11" s="18"/>
      <c r="AD11" s="18"/>
      <c r="AE11" s="18"/>
      <c r="AF11" s="24"/>
      <c r="AG11" s="76" t="s">
        <v>97</v>
      </c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1999</v>
      </c>
      <c r="C12" s="25" t="s">
        <v>64</v>
      </c>
      <c r="D12" s="96" t="s">
        <v>71</v>
      </c>
      <c r="E12" s="25">
        <v>28</v>
      </c>
      <c r="F12" s="25">
        <v>2</v>
      </c>
      <c r="G12" s="27">
        <v>0</v>
      </c>
      <c r="H12" s="25">
        <v>34</v>
      </c>
      <c r="I12" s="25">
        <v>112</v>
      </c>
      <c r="J12" s="25">
        <v>99</v>
      </c>
      <c r="K12" s="25">
        <v>6</v>
      </c>
      <c r="L12" s="25">
        <v>5</v>
      </c>
      <c r="M12" s="25">
        <v>2</v>
      </c>
      <c r="N12" s="32">
        <v>0.434</v>
      </c>
      <c r="O12" s="87"/>
      <c r="P12" s="18"/>
      <c r="Q12" s="18" t="s">
        <v>115</v>
      </c>
      <c r="R12" s="18"/>
      <c r="S12" s="18"/>
      <c r="T12" s="24"/>
      <c r="U12" s="25">
        <v>10</v>
      </c>
      <c r="V12" s="25">
        <v>0</v>
      </c>
      <c r="W12" s="25">
        <v>0</v>
      </c>
      <c r="X12" s="25">
        <v>10</v>
      </c>
      <c r="Y12" s="25">
        <v>40</v>
      </c>
      <c r="Z12" s="28">
        <v>0.49399999999999999</v>
      </c>
      <c r="AA12" s="24"/>
      <c r="AB12" s="18"/>
      <c r="AC12" s="18" t="s">
        <v>116</v>
      </c>
      <c r="AD12" s="18"/>
      <c r="AE12" s="18"/>
      <c r="AF12" s="24"/>
      <c r="AG12" s="76" t="s">
        <v>98</v>
      </c>
      <c r="AH12" s="76" t="s">
        <v>99</v>
      </c>
      <c r="AI12" s="76" t="s">
        <v>100</v>
      </c>
      <c r="AJ12" s="76"/>
      <c r="AK12" s="24"/>
      <c r="AL12" s="25">
        <v>1</v>
      </c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2000</v>
      </c>
      <c r="C13" s="25" t="s">
        <v>73</v>
      </c>
      <c r="D13" s="26" t="s">
        <v>71</v>
      </c>
      <c r="E13" s="25">
        <v>23</v>
      </c>
      <c r="F13" s="25">
        <v>0</v>
      </c>
      <c r="G13" s="27">
        <v>1</v>
      </c>
      <c r="H13" s="25">
        <v>14</v>
      </c>
      <c r="I13" s="25">
        <v>41</v>
      </c>
      <c r="J13" s="25">
        <v>36</v>
      </c>
      <c r="K13" s="25">
        <v>1</v>
      </c>
      <c r="L13" s="25">
        <v>3</v>
      </c>
      <c r="M13" s="25">
        <v>1</v>
      </c>
      <c r="N13" s="28">
        <v>0.34699999999999998</v>
      </c>
      <c r="O13" s="87"/>
      <c r="P13" s="18"/>
      <c r="Q13" s="18"/>
      <c r="R13" s="18"/>
      <c r="S13" s="18"/>
      <c r="T13" s="24"/>
      <c r="U13" s="25">
        <v>4</v>
      </c>
      <c r="V13" s="25">
        <v>0</v>
      </c>
      <c r="W13" s="27">
        <v>0</v>
      </c>
      <c r="X13" s="25">
        <v>4</v>
      </c>
      <c r="Y13" s="25">
        <v>9</v>
      </c>
      <c r="Z13" s="28">
        <v>0.56299999999999994</v>
      </c>
      <c r="AA13" s="24"/>
      <c r="AB13" s="18"/>
      <c r="AC13" s="18"/>
      <c r="AD13" s="18"/>
      <c r="AE13" s="18"/>
      <c r="AF13" s="24"/>
      <c r="AG13" s="76" t="s">
        <v>101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2001</v>
      </c>
      <c r="C14" s="25" t="s">
        <v>61</v>
      </c>
      <c r="D14" s="26" t="s">
        <v>71</v>
      </c>
      <c r="E14" s="25">
        <v>27</v>
      </c>
      <c r="F14" s="25">
        <v>0</v>
      </c>
      <c r="G14" s="27">
        <v>1</v>
      </c>
      <c r="H14" s="25">
        <v>27</v>
      </c>
      <c r="I14" s="25">
        <v>52</v>
      </c>
      <c r="J14" s="25">
        <v>49</v>
      </c>
      <c r="K14" s="25">
        <v>0</v>
      </c>
      <c r="L14" s="25">
        <v>2</v>
      </c>
      <c r="M14" s="25">
        <v>1</v>
      </c>
      <c r="N14" s="28">
        <v>0.61899999999999999</v>
      </c>
      <c r="O14" s="87"/>
      <c r="P14" s="18"/>
      <c r="Q14" s="18"/>
      <c r="R14" s="18"/>
      <c r="S14" s="18"/>
      <c r="T14" s="24"/>
      <c r="U14" s="25">
        <v>8</v>
      </c>
      <c r="V14" s="25">
        <v>0</v>
      </c>
      <c r="W14" s="27">
        <v>0</v>
      </c>
      <c r="X14" s="25">
        <v>7</v>
      </c>
      <c r="Y14" s="25">
        <v>25</v>
      </c>
      <c r="Z14" s="28">
        <v>0.78100000000000003</v>
      </c>
      <c r="AA14" s="24"/>
      <c r="AB14" s="18"/>
      <c r="AC14" s="18"/>
      <c r="AD14" s="18"/>
      <c r="AE14" s="18"/>
      <c r="AF14" s="24"/>
      <c r="AG14" s="76" t="s">
        <v>102</v>
      </c>
      <c r="AH14" s="76" t="s">
        <v>103</v>
      </c>
      <c r="AI14" s="76" t="s">
        <v>104</v>
      </c>
      <c r="AJ14" s="76"/>
      <c r="AK14" s="24"/>
      <c r="AL14" s="25"/>
      <c r="AM14" s="25"/>
      <c r="AN14" s="25"/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2002</v>
      </c>
      <c r="C15" s="25" t="s">
        <v>74</v>
      </c>
      <c r="D15" s="26" t="s">
        <v>71</v>
      </c>
      <c r="E15" s="25">
        <v>15</v>
      </c>
      <c r="F15" s="25">
        <v>0</v>
      </c>
      <c r="G15" s="27">
        <v>1</v>
      </c>
      <c r="H15" s="25">
        <v>9</v>
      </c>
      <c r="I15" s="25">
        <v>32</v>
      </c>
      <c r="J15" s="25">
        <v>30</v>
      </c>
      <c r="K15" s="25">
        <v>0</v>
      </c>
      <c r="L15" s="25">
        <v>1</v>
      </c>
      <c r="M15" s="25">
        <v>1</v>
      </c>
      <c r="N15" s="28">
        <v>0.66700000000000004</v>
      </c>
      <c r="O15" s="87"/>
      <c r="P15" s="18"/>
      <c r="Q15" s="18"/>
      <c r="R15" s="18"/>
      <c r="S15" s="18"/>
      <c r="T15" s="24"/>
      <c r="U15" s="25">
        <v>5</v>
      </c>
      <c r="V15" s="25">
        <v>0</v>
      </c>
      <c r="W15" s="27">
        <v>1</v>
      </c>
      <c r="X15" s="25">
        <v>5</v>
      </c>
      <c r="Y15" s="25">
        <v>5</v>
      </c>
      <c r="Z15" s="28">
        <v>0.41699999999999998</v>
      </c>
      <c r="AA15" s="24"/>
      <c r="AB15" s="18"/>
      <c r="AC15" s="18"/>
      <c r="AD15" s="18"/>
      <c r="AE15" s="18"/>
      <c r="AF15" s="24"/>
      <c r="AG15" s="76" t="s">
        <v>105</v>
      </c>
      <c r="AH15" s="76" t="s">
        <v>106</v>
      </c>
      <c r="AI15" s="76"/>
      <c r="AJ15" s="76"/>
      <c r="AK15" s="24"/>
      <c r="AL15" s="25"/>
      <c r="AM15" s="25"/>
      <c r="AN15" s="25"/>
      <c r="AO15" s="27"/>
      <c r="AP15" s="29">
        <v>1</v>
      </c>
      <c r="AQ15" s="25"/>
      <c r="AR15" s="39"/>
    </row>
    <row r="16" spans="1:44" s="4" customFormat="1" ht="15" customHeight="1" x14ac:dyDescent="0.25">
      <c r="A16" s="2"/>
      <c r="B16" s="25">
        <v>2003</v>
      </c>
      <c r="C16" s="25" t="s">
        <v>64</v>
      </c>
      <c r="D16" s="26" t="s">
        <v>71</v>
      </c>
      <c r="E16" s="25">
        <v>22</v>
      </c>
      <c r="F16" s="25">
        <v>0</v>
      </c>
      <c r="G16" s="27">
        <v>1</v>
      </c>
      <c r="H16" s="25">
        <v>10</v>
      </c>
      <c r="I16" s="25">
        <v>35</v>
      </c>
      <c r="J16" s="25">
        <v>26</v>
      </c>
      <c r="K16" s="25">
        <v>3</v>
      </c>
      <c r="L16" s="25">
        <v>5</v>
      </c>
      <c r="M16" s="25">
        <v>1</v>
      </c>
      <c r="N16" s="28">
        <v>0.49299999999999999</v>
      </c>
      <c r="O16" s="87"/>
      <c r="P16" s="18"/>
      <c r="Q16" s="18"/>
      <c r="R16" s="18"/>
      <c r="S16" s="18"/>
      <c r="T16" s="24"/>
      <c r="U16" s="25">
        <v>14</v>
      </c>
      <c r="V16" s="25">
        <v>0</v>
      </c>
      <c r="W16" s="27">
        <v>1</v>
      </c>
      <c r="X16" s="25">
        <v>5</v>
      </c>
      <c r="Y16" s="25">
        <v>27</v>
      </c>
      <c r="Z16" s="28">
        <v>0.436</v>
      </c>
      <c r="AA16" s="24"/>
      <c r="AB16" s="18"/>
      <c r="AC16" s="18"/>
      <c r="AD16" s="18"/>
      <c r="AE16" s="18"/>
      <c r="AF16" s="24"/>
      <c r="AG16" s="76" t="s">
        <v>107</v>
      </c>
      <c r="AH16" s="76" t="s">
        <v>108</v>
      </c>
      <c r="AI16" s="76" t="s">
        <v>109</v>
      </c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2004</v>
      </c>
      <c r="C17" s="25"/>
      <c r="D17" s="26"/>
      <c r="E17" s="25"/>
      <c r="F17" s="25"/>
      <c r="G17" s="27"/>
      <c r="H17" s="25"/>
      <c r="I17" s="25"/>
      <c r="J17" s="25"/>
      <c r="K17" s="25"/>
      <c r="L17" s="25"/>
      <c r="M17" s="25"/>
      <c r="N17" s="28"/>
      <c r="O17" s="87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97">
        <v>2005</v>
      </c>
      <c r="C18" s="97" t="s">
        <v>61</v>
      </c>
      <c r="D18" s="98" t="s">
        <v>75</v>
      </c>
      <c r="E18" s="97"/>
      <c r="F18" s="99" t="s">
        <v>76</v>
      </c>
      <c r="G18" s="100"/>
      <c r="H18" s="97"/>
      <c r="I18" s="97"/>
      <c r="J18" s="97"/>
      <c r="K18" s="97"/>
      <c r="L18" s="97"/>
      <c r="M18" s="97"/>
      <c r="N18" s="101"/>
      <c r="O18" s="87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97">
        <v>2006</v>
      </c>
      <c r="C19" s="97" t="s">
        <v>74</v>
      </c>
      <c r="D19" s="98" t="s">
        <v>75</v>
      </c>
      <c r="E19" s="97"/>
      <c r="F19" s="99" t="s">
        <v>76</v>
      </c>
      <c r="G19" s="100"/>
      <c r="H19" s="97"/>
      <c r="I19" s="97"/>
      <c r="J19" s="97"/>
      <c r="K19" s="97"/>
      <c r="L19" s="97"/>
      <c r="M19" s="97"/>
      <c r="N19" s="101"/>
      <c r="O19" s="87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97">
        <v>2007</v>
      </c>
      <c r="C20" s="97" t="s">
        <v>73</v>
      </c>
      <c r="D20" s="98" t="s">
        <v>75</v>
      </c>
      <c r="E20" s="97"/>
      <c r="F20" s="99" t="s">
        <v>76</v>
      </c>
      <c r="G20" s="100"/>
      <c r="H20" s="97"/>
      <c r="I20" s="97"/>
      <c r="J20" s="97"/>
      <c r="K20" s="97"/>
      <c r="L20" s="97"/>
      <c r="M20" s="97"/>
      <c r="N20" s="101"/>
      <c r="O20" s="87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5"/>
      <c r="AO20" s="25"/>
      <c r="AP20" s="25"/>
      <c r="AQ20" s="25"/>
      <c r="AR20" s="39"/>
    </row>
    <row r="21" spans="1:44" s="4" customFormat="1" ht="15" customHeight="1" x14ac:dyDescent="0.25">
      <c r="A21" s="2"/>
      <c r="B21" s="25">
        <v>2008</v>
      </c>
      <c r="C21" s="25"/>
      <c r="D21" s="26"/>
      <c r="E21" s="25"/>
      <c r="F21" s="25"/>
      <c r="G21" s="27"/>
      <c r="H21" s="25"/>
      <c r="I21" s="25"/>
      <c r="J21" s="25"/>
      <c r="K21" s="25"/>
      <c r="L21" s="25"/>
      <c r="M21" s="25"/>
      <c r="N21" s="28"/>
      <c r="O21" s="87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2009</v>
      </c>
      <c r="C22" s="25"/>
      <c r="D22" s="26"/>
      <c r="E22" s="25"/>
      <c r="F22" s="25"/>
      <c r="G22" s="27"/>
      <c r="H22" s="25"/>
      <c r="I22" s="25"/>
      <c r="J22" s="25"/>
      <c r="K22" s="25"/>
      <c r="L22" s="25"/>
      <c r="M22" s="25"/>
      <c r="N22" s="28"/>
      <c r="O22" s="87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2"/>
      <c r="B23" s="97">
        <v>2010</v>
      </c>
      <c r="C23" s="97" t="s">
        <v>64</v>
      </c>
      <c r="D23" s="98" t="s">
        <v>75</v>
      </c>
      <c r="E23" s="97"/>
      <c r="F23" s="99" t="s">
        <v>76</v>
      </c>
      <c r="G23" s="100"/>
      <c r="H23" s="97"/>
      <c r="I23" s="97"/>
      <c r="J23" s="97"/>
      <c r="K23" s="97"/>
      <c r="L23" s="97"/>
      <c r="M23" s="97"/>
      <c r="N23" s="101"/>
      <c r="O23" s="87"/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5"/>
      <c r="AO23" s="27"/>
      <c r="AP23" s="29"/>
      <c r="AQ23" s="25"/>
      <c r="AR23" s="39"/>
    </row>
    <row r="24" spans="1:44" s="4" customFormat="1" ht="15" customHeight="1" x14ac:dyDescent="0.25">
      <c r="A24" s="1"/>
      <c r="B24" s="16" t="s">
        <v>7</v>
      </c>
      <c r="C24" s="17"/>
      <c r="D24" s="15"/>
      <c r="E24" s="18">
        <v>204</v>
      </c>
      <c r="F24" s="18">
        <v>3</v>
      </c>
      <c r="G24" s="18">
        <v>12</v>
      </c>
      <c r="H24" s="18">
        <v>157</v>
      </c>
      <c r="I24" s="18">
        <v>544</v>
      </c>
      <c r="J24" s="18">
        <v>429</v>
      </c>
      <c r="K24" s="18">
        <v>60</v>
      </c>
      <c r="L24" s="18">
        <v>40</v>
      </c>
      <c r="M24" s="18">
        <v>15</v>
      </c>
      <c r="N24" s="33">
        <v>0.47299999999999998</v>
      </c>
      <c r="O24" s="78"/>
      <c r="P24" s="66" t="s">
        <v>47</v>
      </c>
      <c r="Q24" s="66" t="s">
        <v>47</v>
      </c>
      <c r="R24" s="66" t="s">
        <v>47</v>
      </c>
      <c r="S24" s="66" t="s">
        <v>47</v>
      </c>
      <c r="T24" s="30"/>
      <c r="U24" s="18">
        <v>44</v>
      </c>
      <c r="V24" s="18">
        <v>0</v>
      </c>
      <c r="W24" s="18">
        <v>2</v>
      </c>
      <c r="X24" s="18">
        <v>32</v>
      </c>
      <c r="Y24" s="18">
        <v>112</v>
      </c>
      <c r="Z24" s="33">
        <v>0.50900000000000001</v>
      </c>
      <c r="AA24" s="78"/>
      <c r="AB24" s="66" t="s">
        <v>47</v>
      </c>
      <c r="AC24" s="66" t="s">
        <v>47</v>
      </c>
      <c r="AD24" s="66" t="s">
        <v>47</v>
      </c>
      <c r="AE24" s="66" t="s">
        <v>47</v>
      </c>
      <c r="AF24" s="24"/>
      <c r="AG24" s="66" t="s">
        <v>110</v>
      </c>
      <c r="AH24" s="66" t="s">
        <v>111</v>
      </c>
      <c r="AI24" s="66" t="s">
        <v>62</v>
      </c>
      <c r="AJ24" s="66" t="s">
        <v>66</v>
      </c>
      <c r="AK24" s="24"/>
      <c r="AL24" s="18">
        <v>1</v>
      </c>
      <c r="AM24" s="18">
        <v>0</v>
      </c>
      <c r="AN24" s="18">
        <v>0</v>
      </c>
      <c r="AO24" s="18">
        <v>0</v>
      </c>
      <c r="AP24" s="18">
        <v>1</v>
      </c>
      <c r="AQ24" s="18">
        <v>1</v>
      </c>
      <c r="AR24" s="39"/>
    </row>
    <row r="25" spans="1:44" s="4" customFormat="1" ht="15" customHeight="1" x14ac:dyDescent="0.25">
      <c r="A25" s="1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69"/>
      <c r="O25" s="24"/>
      <c r="P25" s="22"/>
      <c r="Q25" s="20"/>
      <c r="R25" s="70"/>
      <c r="S25" s="71"/>
      <c r="T25" s="24"/>
      <c r="U25" s="17"/>
      <c r="V25" s="14"/>
      <c r="W25" s="14"/>
      <c r="X25" s="14"/>
      <c r="Y25" s="14"/>
      <c r="Z25" s="15"/>
      <c r="AA25" s="24"/>
      <c r="AB25" s="72"/>
      <c r="AC25" s="73"/>
      <c r="AD25" s="70"/>
      <c r="AE25" s="71"/>
      <c r="AF25" s="24"/>
      <c r="AG25" s="74">
        <v>0.66700000000000004</v>
      </c>
      <c r="AH25" s="75">
        <v>0.25</v>
      </c>
      <c r="AI25" s="75">
        <v>0.33300000000000002</v>
      </c>
      <c r="AJ25" s="95">
        <v>0</v>
      </c>
      <c r="AK25" s="24"/>
      <c r="AL25" s="17"/>
      <c r="AM25" s="14"/>
      <c r="AN25" s="14"/>
      <c r="AO25" s="14"/>
      <c r="AP25" s="14"/>
      <c r="AQ25" s="15"/>
      <c r="AR25" s="39"/>
    </row>
    <row r="26" spans="1:44" ht="15" customHeight="1" x14ac:dyDescent="0.25">
      <c r="A26" s="2"/>
      <c r="B26" s="26" t="s">
        <v>2</v>
      </c>
      <c r="C26" s="29"/>
      <c r="D26" s="34">
        <v>476.33333333333337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24"/>
      <c r="Q26" s="24"/>
      <c r="R26" s="24"/>
      <c r="S26" s="2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s="4" customFormat="1" ht="15" customHeight="1" x14ac:dyDescent="0.25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0"/>
      <c r="P27" s="30"/>
      <c r="Q27" s="30"/>
      <c r="R27" s="30"/>
      <c r="S27" s="30"/>
      <c r="T27" s="30"/>
      <c r="U27" s="35"/>
      <c r="V27" s="38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ht="15" customHeight="1" x14ac:dyDescent="0.25">
      <c r="A28" s="2"/>
      <c r="B28" s="22" t="s">
        <v>24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5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1" t="s">
        <v>29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42"/>
      <c r="AC28" s="42"/>
      <c r="AD28" s="12"/>
      <c r="AE28" s="43"/>
      <c r="AF28" s="24"/>
      <c r="AG28" s="41" t="s">
        <v>56</v>
      </c>
      <c r="AH28" s="12"/>
      <c r="AI28" s="42"/>
      <c r="AJ28" s="43"/>
      <c r="AK28" s="24"/>
      <c r="AL28" s="10" t="s">
        <v>57</v>
      </c>
      <c r="AM28" s="12"/>
      <c r="AN28" s="12"/>
      <c r="AO28" s="12"/>
      <c r="AP28" s="12"/>
      <c r="AQ28" s="43"/>
      <c r="AR28" s="39"/>
    </row>
    <row r="29" spans="1:44" ht="15" customHeight="1" x14ac:dyDescent="0.25">
      <c r="A29" s="2"/>
      <c r="B29" s="41" t="s">
        <v>12</v>
      </c>
      <c r="C29" s="12"/>
      <c r="D29" s="43"/>
      <c r="E29" s="25">
        <v>204</v>
      </c>
      <c r="F29" s="25">
        <v>3</v>
      </c>
      <c r="G29" s="25">
        <v>12</v>
      </c>
      <c r="H29" s="25">
        <v>157</v>
      </c>
      <c r="I29" s="25">
        <v>544</v>
      </c>
      <c r="J29" s="35"/>
      <c r="K29" s="44">
        <v>7.3529411764705885E-2</v>
      </c>
      <c r="L29" s="44">
        <v>0.76960784313725494</v>
      </c>
      <c r="M29" s="44">
        <v>2.6666666666666665</v>
      </c>
      <c r="N29" s="32">
        <v>0.47299999999999998</v>
      </c>
      <c r="O29" s="24">
        <f>PRODUCT(I29/N29)</f>
        <v>1150.1057082452432</v>
      </c>
      <c r="P29" s="143" t="s">
        <v>9</v>
      </c>
      <c r="Q29" s="155"/>
      <c r="R29" s="156" t="s">
        <v>78</v>
      </c>
      <c r="S29" s="144"/>
      <c r="T29" s="144"/>
      <c r="U29" s="144"/>
      <c r="V29" s="144"/>
      <c r="W29" s="144"/>
      <c r="X29" s="144"/>
      <c r="Y29" s="157"/>
      <c r="Z29" s="157"/>
      <c r="AA29" s="158" t="s">
        <v>58</v>
      </c>
      <c r="AB29" s="144"/>
      <c r="AC29" s="159"/>
      <c r="AD29" s="160"/>
      <c r="AE29" s="145"/>
      <c r="AF29" s="24"/>
      <c r="AG29" s="161"/>
      <c r="AH29" s="172"/>
      <c r="AI29" s="144"/>
      <c r="AJ29" s="145"/>
      <c r="AK29" s="24"/>
      <c r="AL29" s="143"/>
      <c r="AM29" s="157"/>
      <c r="AN29" s="144"/>
      <c r="AO29" s="144"/>
      <c r="AP29" s="144"/>
      <c r="AQ29" s="145"/>
      <c r="AR29" s="39"/>
    </row>
    <row r="30" spans="1:44" ht="15" customHeight="1" x14ac:dyDescent="0.25">
      <c r="A30" s="2"/>
      <c r="B30" s="45" t="s">
        <v>14</v>
      </c>
      <c r="C30" s="46"/>
      <c r="D30" s="47"/>
      <c r="E30" s="25">
        <v>44</v>
      </c>
      <c r="F30" s="25">
        <v>0</v>
      </c>
      <c r="G30" s="25">
        <v>2</v>
      </c>
      <c r="H30" s="25">
        <v>32</v>
      </c>
      <c r="I30" s="25">
        <v>112</v>
      </c>
      <c r="J30" s="35"/>
      <c r="K30" s="44">
        <v>4.5454545454545456E-2</v>
      </c>
      <c r="L30" s="44">
        <v>0.72727272727272729</v>
      </c>
      <c r="M30" s="44">
        <v>2.5454545454545454</v>
      </c>
      <c r="N30" s="32">
        <v>0.50900000000000001</v>
      </c>
      <c r="O30" s="24">
        <f>PRODUCT(I30/N30)</f>
        <v>220.03929273084478</v>
      </c>
      <c r="P30" s="161" t="s">
        <v>50</v>
      </c>
      <c r="Q30" s="162"/>
      <c r="R30" s="156" t="s">
        <v>79</v>
      </c>
      <c r="S30" s="156"/>
      <c r="T30" s="156"/>
      <c r="U30" s="156"/>
      <c r="V30" s="156"/>
      <c r="W30" s="156"/>
      <c r="X30" s="156"/>
      <c r="Y30" s="158"/>
      <c r="Z30" s="158"/>
      <c r="AA30" s="158" t="s">
        <v>81</v>
      </c>
      <c r="AB30" s="156"/>
      <c r="AC30" s="163" t="s">
        <v>83</v>
      </c>
      <c r="AD30" s="78"/>
      <c r="AE30" s="164"/>
      <c r="AF30" s="24"/>
      <c r="AG30" s="161"/>
      <c r="AH30" s="163"/>
      <c r="AI30" s="156"/>
      <c r="AJ30" s="164"/>
      <c r="AK30" s="24"/>
      <c r="AL30" s="161"/>
      <c r="AM30" s="158"/>
      <c r="AN30" s="156"/>
      <c r="AO30" s="156"/>
      <c r="AP30" s="156"/>
      <c r="AQ30" s="164"/>
      <c r="AR30" s="39"/>
    </row>
    <row r="31" spans="1:44" ht="15" customHeight="1" x14ac:dyDescent="0.25">
      <c r="A31" s="2"/>
      <c r="B31" s="48" t="s">
        <v>15</v>
      </c>
      <c r="C31" s="49"/>
      <c r="D31" s="50"/>
      <c r="E31" s="31">
        <v>10</v>
      </c>
      <c r="F31" s="31">
        <v>1</v>
      </c>
      <c r="G31" s="31">
        <v>0</v>
      </c>
      <c r="H31" s="31">
        <v>17</v>
      </c>
      <c r="I31" s="31">
        <v>51</v>
      </c>
      <c r="J31" s="35"/>
      <c r="K31" s="51">
        <v>0</v>
      </c>
      <c r="L31" s="51">
        <v>1</v>
      </c>
      <c r="M31" s="51">
        <v>1</v>
      </c>
      <c r="N31" s="52">
        <v>0.65400000000000003</v>
      </c>
      <c r="O31" s="24">
        <f>PRODUCT(I31/N31)</f>
        <v>77.981651376146786</v>
      </c>
      <c r="P31" s="161" t="s">
        <v>51</v>
      </c>
      <c r="Q31" s="162"/>
      <c r="R31" s="156"/>
      <c r="S31" s="156"/>
      <c r="T31" s="156"/>
      <c r="U31" s="156"/>
      <c r="V31" s="156"/>
      <c r="W31" s="156"/>
      <c r="X31" s="156"/>
      <c r="Y31" s="158"/>
      <c r="Z31" s="158"/>
      <c r="AA31" s="158"/>
      <c r="AB31" s="156"/>
      <c r="AC31" s="163"/>
      <c r="AD31" s="78"/>
      <c r="AE31" s="164"/>
      <c r="AF31" s="24"/>
      <c r="AG31" s="173"/>
      <c r="AH31" s="163"/>
      <c r="AI31" s="156"/>
      <c r="AJ31" s="164"/>
      <c r="AK31" s="24"/>
      <c r="AL31" s="161"/>
      <c r="AM31" s="158"/>
      <c r="AN31" s="156"/>
      <c r="AO31" s="156"/>
      <c r="AP31" s="156"/>
      <c r="AQ31" s="164"/>
      <c r="AR31" s="39"/>
    </row>
    <row r="32" spans="1:44" ht="15" customHeight="1" x14ac:dyDescent="0.25">
      <c r="A32" s="2"/>
      <c r="B32" s="53" t="s">
        <v>25</v>
      </c>
      <c r="C32" s="54"/>
      <c r="D32" s="55"/>
      <c r="E32" s="18">
        <v>258</v>
      </c>
      <c r="F32" s="18">
        <v>4</v>
      </c>
      <c r="G32" s="18">
        <v>14</v>
      </c>
      <c r="H32" s="18">
        <v>206</v>
      </c>
      <c r="I32" s="18">
        <v>707</v>
      </c>
      <c r="J32" s="35"/>
      <c r="K32" s="56">
        <v>6.8273092369477914E-2</v>
      </c>
      <c r="L32" s="56">
        <v>0.8</v>
      </c>
      <c r="M32" s="56">
        <v>2.74</v>
      </c>
      <c r="N32" s="33">
        <f>PRODUCT(I32/O32)</f>
        <v>0.48821696558902428</v>
      </c>
      <c r="O32" s="24">
        <f>SUM(O29:O31)</f>
        <v>1448.1266523522349</v>
      </c>
      <c r="P32" s="165" t="s">
        <v>10</v>
      </c>
      <c r="Q32" s="166"/>
      <c r="R32" s="167" t="s">
        <v>80</v>
      </c>
      <c r="S32" s="167"/>
      <c r="T32" s="167"/>
      <c r="U32" s="167"/>
      <c r="V32" s="167"/>
      <c r="W32" s="167"/>
      <c r="X32" s="167"/>
      <c r="Y32" s="168"/>
      <c r="Z32" s="168"/>
      <c r="AA32" s="168" t="s">
        <v>82</v>
      </c>
      <c r="AB32" s="167"/>
      <c r="AC32" s="169" t="s">
        <v>84</v>
      </c>
      <c r="AD32" s="170"/>
      <c r="AE32" s="171"/>
      <c r="AF32" s="24"/>
      <c r="AG32" s="102"/>
      <c r="AH32" s="169"/>
      <c r="AI32" s="174"/>
      <c r="AJ32" s="171"/>
      <c r="AK32" s="24"/>
      <c r="AL32" s="165"/>
      <c r="AM32" s="168"/>
      <c r="AN32" s="167"/>
      <c r="AO32" s="167"/>
      <c r="AP32" s="167"/>
      <c r="AQ32" s="171"/>
      <c r="AR32" s="39"/>
    </row>
    <row r="33" spans="1:45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5"/>
      <c r="K33" s="37"/>
      <c r="L33" s="37"/>
      <c r="M33" s="37"/>
      <c r="N33" s="36"/>
      <c r="O33" s="24" t="e">
        <f>PRODUCT(I33/N33)</f>
        <v>#DIV/0!</v>
      </c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38" t="s">
        <v>60</v>
      </c>
      <c r="C34" s="35"/>
      <c r="D34" s="35" t="s">
        <v>77</v>
      </c>
      <c r="E34" s="24"/>
      <c r="F34" s="24"/>
      <c r="G34" s="35"/>
      <c r="H34" s="35"/>
      <c r="I34" s="35"/>
      <c r="J34" s="35"/>
      <c r="K34" s="35"/>
      <c r="L34" s="35"/>
      <c r="M34" s="35"/>
      <c r="N34" s="36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35"/>
      <c r="E35" s="24"/>
      <c r="F35" s="24"/>
      <c r="G35" s="35"/>
      <c r="H35" s="35"/>
      <c r="I35" s="35"/>
      <c r="J35" s="35"/>
      <c r="K35" s="35"/>
      <c r="L35" s="36"/>
      <c r="M35" s="24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133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175" t="s">
        <v>126</v>
      </c>
      <c r="C36" s="176"/>
      <c r="D36" s="176"/>
      <c r="E36" s="176"/>
      <c r="F36" s="176" t="s">
        <v>127</v>
      </c>
      <c r="G36" s="176" t="s">
        <v>3</v>
      </c>
      <c r="H36" s="176" t="s">
        <v>5</v>
      </c>
      <c r="I36" s="176" t="s">
        <v>6</v>
      </c>
      <c r="J36" s="176" t="s">
        <v>128</v>
      </c>
      <c r="K36" s="177" t="s">
        <v>16</v>
      </c>
      <c r="L36" s="35"/>
      <c r="M36" s="178" t="s">
        <v>129</v>
      </c>
      <c r="N36" s="179"/>
      <c r="O36" s="179"/>
      <c r="P36" s="176" t="s">
        <v>3</v>
      </c>
      <c r="Q36" s="176" t="s">
        <v>5</v>
      </c>
      <c r="R36" s="176" t="s">
        <v>6</v>
      </c>
      <c r="S36" s="176" t="s">
        <v>128</v>
      </c>
      <c r="T36" s="179"/>
      <c r="U36" s="177" t="s">
        <v>16</v>
      </c>
      <c r="V36" s="35"/>
      <c r="W36" s="178" t="s">
        <v>130</v>
      </c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80"/>
      <c r="AI36" s="178"/>
      <c r="AJ36" s="121"/>
      <c r="AK36" s="121"/>
      <c r="AL36" s="121"/>
      <c r="AM36" s="179"/>
      <c r="AN36" s="179"/>
      <c r="AO36" s="179"/>
      <c r="AP36" s="179"/>
      <c r="AQ36" s="125"/>
      <c r="AR36" s="24"/>
      <c r="AS36" s="24"/>
    </row>
    <row r="37" spans="1:45" ht="15" customHeight="1" x14ac:dyDescent="0.2">
      <c r="A37" s="2"/>
      <c r="B37" s="181">
        <v>1994</v>
      </c>
      <c r="C37" s="78" t="s">
        <v>72</v>
      </c>
      <c r="D37" s="156" t="s">
        <v>71</v>
      </c>
      <c r="E37" s="78"/>
      <c r="F37" s="78">
        <v>21</v>
      </c>
      <c r="G37" s="78">
        <v>19</v>
      </c>
      <c r="H37" s="182">
        <f>PRODUCT((F7+G7)/E7)</f>
        <v>5.2631578947368418E-2</v>
      </c>
      <c r="I37" s="182">
        <f>PRODUCT(H7/E7)</f>
        <v>0.42105263157894735</v>
      </c>
      <c r="J37" s="182">
        <f>PRODUCT(F7+G7+H7)/E7</f>
        <v>0.47368421052631576</v>
      </c>
      <c r="K37" s="183">
        <f>PRODUCT(I7/E7)</f>
        <v>2.1578947368421053</v>
      </c>
      <c r="L37" s="38"/>
      <c r="M37" s="173" t="s">
        <v>132</v>
      </c>
      <c r="N37" s="78"/>
      <c r="O37" s="78">
        <v>20</v>
      </c>
      <c r="P37" s="200" t="s">
        <v>153</v>
      </c>
      <c r="Q37" s="200" t="s">
        <v>163</v>
      </c>
      <c r="R37" s="200" t="s">
        <v>173</v>
      </c>
      <c r="S37" s="200" t="s">
        <v>183</v>
      </c>
      <c r="T37" s="182"/>
      <c r="U37" s="183" t="s">
        <v>193</v>
      </c>
      <c r="V37" s="38"/>
      <c r="W37" s="173" t="s">
        <v>131</v>
      </c>
      <c r="X37" s="163"/>
      <c r="Y37" s="156"/>
      <c r="Z37" s="156"/>
      <c r="AA37" s="156"/>
      <c r="AB37" s="156"/>
      <c r="AC37" s="156"/>
      <c r="AD37" s="156"/>
      <c r="AE37" s="156"/>
      <c r="AF37" s="156"/>
      <c r="AG37" s="158"/>
      <c r="AH37" s="184"/>
      <c r="AI37" s="173"/>
      <c r="AJ37" s="172"/>
      <c r="AK37" s="156"/>
      <c r="AL37" s="156"/>
      <c r="AM37" s="156"/>
      <c r="AN37" s="156"/>
      <c r="AO37" s="156"/>
      <c r="AP37" s="156"/>
      <c r="AQ37" s="164"/>
      <c r="AR37" s="24"/>
      <c r="AS37" s="24"/>
    </row>
    <row r="38" spans="1:45" ht="15" customHeight="1" x14ac:dyDescent="0.2">
      <c r="A38" s="2"/>
      <c r="B38" s="181">
        <v>1995</v>
      </c>
      <c r="C38" s="78" t="s">
        <v>67</v>
      </c>
      <c r="D38" s="156" t="s">
        <v>71</v>
      </c>
      <c r="E38" s="78"/>
      <c r="F38" s="78">
        <v>22</v>
      </c>
      <c r="G38" s="78">
        <v>21</v>
      </c>
      <c r="H38" s="182">
        <f t="shared" ref="H38:H46" si="0">PRODUCT((F8+G8)/E8)</f>
        <v>4.7619047619047616E-2</v>
      </c>
      <c r="I38" s="182">
        <f t="shared" ref="I38:I46" si="1">PRODUCT(H8/E8)</f>
        <v>0.47619047619047616</v>
      </c>
      <c r="J38" s="182">
        <f t="shared" ref="J38:J46" si="2">PRODUCT(F8+G8+H8)/E8</f>
        <v>0.52380952380952384</v>
      </c>
      <c r="K38" s="183">
        <f t="shared" ref="K38:K46" si="3">PRODUCT(I8/E8)</f>
        <v>2.3809523809523809</v>
      </c>
      <c r="L38" s="38"/>
      <c r="M38" s="173" t="s">
        <v>134</v>
      </c>
      <c r="N38" s="78"/>
      <c r="O38" s="78">
        <v>20</v>
      </c>
      <c r="P38" s="200" t="s">
        <v>154</v>
      </c>
      <c r="Q38" s="200" t="s">
        <v>164</v>
      </c>
      <c r="R38" s="200" t="s">
        <v>174</v>
      </c>
      <c r="S38" s="200" t="s">
        <v>184</v>
      </c>
      <c r="T38" s="182"/>
      <c r="U38" s="183" t="s">
        <v>194</v>
      </c>
      <c r="V38" s="38"/>
      <c r="W38" s="185" t="s">
        <v>133</v>
      </c>
      <c r="X38" s="163"/>
      <c r="Y38" s="163" t="s">
        <v>151</v>
      </c>
      <c r="Z38" s="198"/>
      <c r="AA38" s="198"/>
      <c r="AB38" s="198"/>
      <c r="AC38" s="198"/>
      <c r="AD38" s="198"/>
      <c r="AE38" s="198"/>
      <c r="AF38" s="198"/>
      <c r="AG38" s="199" t="s">
        <v>152</v>
      </c>
      <c r="AH38" s="164"/>
      <c r="AI38" s="186"/>
      <c r="AJ38" s="163"/>
      <c r="AK38" s="156"/>
      <c r="AL38" s="156"/>
      <c r="AM38" s="156"/>
      <c r="AN38" s="156"/>
      <c r="AO38" s="156"/>
      <c r="AP38" s="78"/>
      <c r="AQ38" s="164"/>
      <c r="AR38" s="24"/>
      <c r="AS38" s="24"/>
    </row>
    <row r="39" spans="1:45" ht="15" customHeight="1" x14ac:dyDescent="0.2">
      <c r="A39" s="2"/>
      <c r="B39" s="181">
        <v>1996</v>
      </c>
      <c r="C39" s="78"/>
      <c r="D39" s="156"/>
      <c r="E39" s="78"/>
      <c r="F39" s="78">
        <v>23</v>
      </c>
      <c r="G39" s="78"/>
      <c r="H39" s="182"/>
      <c r="I39" s="182"/>
      <c r="J39" s="182"/>
      <c r="K39" s="183"/>
      <c r="L39" s="38"/>
      <c r="M39" s="173" t="s">
        <v>135</v>
      </c>
      <c r="N39" s="78"/>
      <c r="O39" s="78">
        <v>21</v>
      </c>
      <c r="P39" s="200" t="s">
        <v>155</v>
      </c>
      <c r="Q39" s="200" t="s">
        <v>165</v>
      </c>
      <c r="R39" s="200" t="s">
        <v>175</v>
      </c>
      <c r="S39" s="200" t="s">
        <v>185</v>
      </c>
      <c r="T39" s="182"/>
      <c r="U39" s="183" t="s">
        <v>195</v>
      </c>
      <c r="V39" s="38"/>
      <c r="W39" s="185"/>
      <c r="X39" s="163"/>
      <c r="Y39" s="163"/>
      <c r="Z39" s="156"/>
      <c r="AA39" s="156"/>
      <c r="AB39" s="156"/>
      <c r="AC39" s="163"/>
      <c r="AD39" s="156"/>
      <c r="AE39" s="156"/>
      <c r="AF39" s="156"/>
      <c r="AG39" s="156"/>
      <c r="AH39" s="164"/>
      <c r="AI39" s="163"/>
      <c r="AJ39" s="163"/>
      <c r="AK39" s="156"/>
      <c r="AL39" s="156"/>
      <c r="AM39" s="163"/>
      <c r="AN39" s="156"/>
      <c r="AO39" s="156"/>
      <c r="AP39" s="78"/>
      <c r="AQ39" s="164"/>
      <c r="AR39" s="24"/>
      <c r="AS39" s="24"/>
    </row>
    <row r="40" spans="1:45" ht="15" customHeight="1" x14ac:dyDescent="0.2">
      <c r="A40" s="2"/>
      <c r="B40" s="181">
        <v>1997</v>
      </c>
      <c r="C40" s="78" t="s">
        <v>72</v>
      </c>
      <c r="D40" s="156" t="s">
        <v>71</v>
      </c>
      <c r="E40" s="78"/>
      <c r="F40" s="78">
        <v>24</v>
      </c>
      <c r="G40" s="78">
        <v>28</v>
      </c>
      <c r="H40" s="204">
        <f t="shared" si="0"/>
        <v>0.14285714285714285</v>
      </c>
      <c r="I40" s="182">
        <f t="shared" si="1"/>
        <v>0.9642857142857143</v>
      </c>
      <c r="J40" s="182">
        <f t="shared" si="2"/>
        <v>1.1071428571428572</v>
      </c>
      <c r="K40" s="203">
        <f t="shared" si="3"/>
        <v>4.2142857142857144</v>
      </c>
      <c r="L40" s="38"/>
      <c r="M40" s="173" t="s">
        <v>136</v>
      </c>
      <c r="N40" s="78"/>
      <c r="O40" s="78"/>
      <c r="P40" s="200" t="s">
        <v>156</v>
      </c>
      <c r="Q40" s="200" t="s">
        <v>166</v>
      </c>
      <c r="R40" s="200" t="s">
        <v>176</v>
      </c>
      <c r="S40" s="200" t="s">
        <v>186</v>
      </c>
      <c r="T40" s="182"/>
      <c r="U40" s="183" t="s">
        <v>196</v>
      </c>
      <c r="V40" s="38"/>
      <c r="W40" s="185"/>
      <c r="X40" s="163"/>
      <c r="Y40" s="163"/>
      <c r="Z40" s="156"/>
      <c r="AA40" s="156"/>
      <c r="AB40" s="156"/>
      <c r="AC40" s="163"/>
      <c r="AD40" s="156"/>
      <c r="AE40" s="156"/>
      <c r="AF40" s="156"/>
      <c r="AG40" s="156"/>
      <c r="AH40" s="164"/>
      <c r="AI40" s="186"/>
      <c r="AJ40" s="163"/>
      <c r="AK40" s="156"/>
      <c r="AL40" s="156"/>
      <c r="AM40" s="163"/>
      <c r="AN40" s="156"/>
      <c r="AO40" s="156"/>
      <c r="AP40" s="78"/>
      <c r="AQ40" s="164"/>
      <c r="AR40" s="24"/>
      <c r="AS40" s="24"/>
    </row>
    <row r="41" spans="1:45" ht="15" customHeight="1" x14ac:dyDescent="0.2">
      <c r="A41" s="2"/>
      <c r="B41" s="181">
        <v>1998</v>
      </c>
      <c r="C41" s="78" t="s">
        <v>65</v>
      </c>
      <c r="D41" s="156" t="s">
        <v>71</v>
      </c>
      <c r="E41" s="78"/>
      <c r="F41" s="78">
        <v>25</v>
      </c>
      <c r="G41" s="78">
        <v>21</v>
      </c>
      <c r="H41" s="182">
        <f t="shared" si="0"/>
        <v>0.14285714285714285</v>
      </c>
      <c r="I41" s="182">
        <f t="shared" si="1"/>
        <v>0.8571428571428571</v>
      </c>
      <c r="J41" s="182">
        <f t="shared" si="2"/>
        <v>1</v>
      </c>
      <c r="K41" s="183">
        <f t="shared" si="3"/>
        <v>3</v>
      </c>
      <c r="L41" s="38"/>
      <c r="M41" s="173" t="s">
        <v>137</v>
      </c>
      <c r="N41" s="78"/>
      <c r="O41" s="78"/>
      <c r="P41" s="200" t="s">
        <v>157</v>
      </c>
      <c r="Q41" s="200" t="s">
        <v>167</v>
      </c>
      <c r="R41" s="200" t="s">
        <v>177</v>
      </c>
      <c r="S41" s="200" t="s">
        <v>187</v>
      </c>
      <c r="T41" s="182"/>
      <c r="U41" s="183" t="s">
        <v>197</v>
      </c>
      <c r="V41" s="38"/>
      <c r="W41" s="185"/>
      <c r="X41" s="163"/>
      <c r="Y41" s="163"/>
      <c r="Z41" s="156"/>
      <c r="AA41" s="156"/>
      <c r="AB41" s="156"/>
      <c r="AC41" s="163"/>
      <c r="AD41" s="156"/>
      <c r="AE41" s="156"/>
      <c r="AF41" s="156"/>
      <c r="AG41" s="156"/>
      <c r="AH41" s="164"/>
      <c r="AI41" s="186"/>
      <c r="AJ41" s="163"/>
      <c r="AK41" s="156"/>
      <c r="AL41" s="156"/>
      <c r="AM41" s="163"/>
      <c r="AN41" s="156"/>
      <c r="AO41" s="156"/>
      <c r="AP41" s="156"/>
      <c r="AQ41" s="164"/>
      <c r="AR41" s="24"/>
      <c r="AS41" s="24"/>
    </row>
    <row r="42" spans="1:45" ht="15" customHeight="1" x14ac:dyDescent="0.2">
      <c r="A42" s="2"/>
      <c r="B42" s="181">
        <v>1999</v>
      </c>
      <c r="C42" s="78" t="s">
        <v>64</v>
      </c>
      <c r="D42" s="156" t="s">
        <v>71</v>
      </c>
      <c r="E42" s="78"/>
      <c r="F42" s="78">
        <v>26</v>
      </c>
      <c r="G42" s="78">
        <v>28</v>
      </c>
      <c r="H42" s="182">
        <f t="shared" si="0"/>
        <v>7.1428571428571425E-2</v>
      </c>
      <c r="I42" s="204">
        <f t="shared" si="1"/>
        <v>1.2142857142857142</v>
      </c>
      <c r="J42" s="204">
        <f t="shared" si="2"/>
        <v>1.2857142857142858</v>
      </c>
      <c r="K42" s="183">
        <f t="shared" si="3"/>
        <v>4</v>
      </c>
      <c r="L42" s="38"/>
      <c r="M42" s="173" t="s">
        <v>138</v>
      </c>
      <c r="N42" s="78"/>
      <c r="O42" s="78"/>
      <c r="P42" s="200" t="s">
        <v>158</v>
      </c>
      <c r="Q42" s="200" t="s">
        <v>168</v>
      </c>
      <c r="R42" s="200" t="s">
        <v>178</v>
      </c>
      <c r="S42" s="200" t="s">
        <v>188</v>
      </c>
      <c r="T42" s="182"/>
      <c r="U42" s="183" t="s">
        <v>198</v>
      </c>
      <c r="V42" s="38"/>
      <c r="W42" s="185"/>
      <c r="X42" s="163"/>
      <c r="Y42" s="163"/>
      <c r="Z42" s="156"/>
      <c r="AA42" s="156"/>
      <c r="AB42" s="156"/>
      <c r="AC42" s="163"/>
      <c r="AD42" s="156"/>
      <c r="AE42" s="156"/>
      <c r="AF42" s="156"/>
      <c r="AG42" s="156"/>
      <c r="AH42" s="164"/>
      <c r="AI42" s="186"/>
      <c r="AJ42" s="163"/>
      <c r="AK42" s="156"/>
      <c r="AL42" s="156"/>
      <c r="AM42" s="163"/>
      <c r="AN42" s="156"/>
      <c r="AO42" s="156"/>
      <c r="AP42" s="156"/>
      <c r="AQ42" s="164"/>
      <c r="AR42" s="24"/>
      <c r="AS42" s="24"/>
    </row>
    <row r="43" spans="1:45" ht="15" customHeight="1" x14ac:dyDescent="0.2">
      <c r="A43" s="2"/>
      <c r="B43" s="181">
        <v>2000</v>
      </c>
      <c r="C43" s="78" t="s">
        <v>73</v>
      </c>
      <c r="D43" s="156" t="s">
        <v>71</v>
      </c>
      <c r="E43" s="78"/>
      <c r="F43" s="78">
        <v>27</v>
      </c>
      <c r="G43" s="78">
        <v>23</v>
      </c>
      <c r="H43" s="182">
        <f t="shared" si="0"/>
        <v>4.3478260869565216E-2</v>
      </c>
      <c r="I43" s="182">
        <f>PRODUCT(H13/E13)</f>
        <v>0.60869565217391308</v>
      </c>
      <c r="J43" s="182">
        <f t="shared" si="2"/>
        <v>0.65217391304347827</v>
      </c>
      <c r="K43" s="183">
        <f t="shared" si="3"/>
        <v>1.7826086956521738</v>
      </c>
      <c r="L43" s="38"/>
      <c r="M43" s="173" t="s">
        <v>139</v>
      </c>
      <c r="N43" s="78"/>
      <c r="O43" s="78"/>
      <c r="P43" s="200" t="s">
        <v>159</v>
      </c>
      <c r="Q43" s="200" t="s">
        <v>169</v>
      </c>
      <c r="R43" s="200" t="s">
        <v>179</v>
      </c>
      <c r="S43" s="200" t="s">
        <v>189</v>
      </c>
      <c r="T43" s="182"/>
      <c r="U43" s="183" t="s">
        <v>199</v>
      </c>
      <c r="V43" s="38"/>
      <c r="W43" s="185"/>
      <c r="X43" s="163"/>
      <c r="Y43" s="163"/>
      <c r="Z43" s="156"/>
      <c r="AA43" s="156"/>
      <c r="AB43" s="156"/>
      <c r="AC43" s="163"/>
      <c r="AD43" s="156"/>
      <c r="AE43" s="156"/>
      <c r="AF43" s="156"/>
      <c r="AG43" s="156"/>
      <c r="AH43" s="164"/>
      <c r="AI43" s="187"/>
      <c r="AJ43" s="156"/>
      <c r="AK43" s="156"/>
      <c r="AL43" s="156"/>
      <c r="AM43" s="163"/>
      <c r="AN43" s="156"/>
      <c r="AO43" s="156"/>
      <c r="AP43" s="156"/>
      <c r="AQ43" s="164"/>
      <c r="AR43" s="24"/>
      <c r="AS43" s="24"/>
    </row>
    <row r="44" spans="1:45" ht="15" customHeight="1" x14ac:dyDescent="0.2">
      <c r="A44" s="2"/>
      <c r="B44" s="181">
        <v>2001</v>
      </c>
      <c r="C44" s="78" t="s">
        <v>61</v>
      </c>
      <c r="D44" s="156" t="s">
        <v>71</v>
      </c>
      <c r="E44" s="78"/>
      <c r="F44" s="78">
        <v>28</v>
      </c>
      <c r="G44" s="78">
        <v>27</v>
      </c>
      <c r="H44" s="182">
        <f t="shared" si="0"/>
        <v>3.7037037037037035E-2</v>
      </c>
      <c r="I44" s="182">
        <f t="shared" si="1"/>
        <v>1</v>
      </c>
      <c r="J44" s="182">
        <f t="shared" si="2"/>
        <v>1.037037037037037</v>
      </c>
      <c r="K44" s="183">
        <f t="shared" si="3"/>
        <v>1.9259259259259258</v>
      </c>
      <c r="L44" s="38"/>
      <c r="M44" s="173" t="s">
        <v>140</v>
      </c>
      <c r="N44" s="78"/>
      <c r="O44" s="78"/>
      <c r="P44" s="200" t="s">
        <v>160</v>
      </c>
      <c r="Q44" s="200" t="s">
        <v>170</v>
      </c>
      <c r="R44" s="200" t="s">
        <v>180</v>
      </c>
      <c r="S44" s="200" t="s">
        <v>190</v>
      </c>
      <c r="T44" s="182"/>
      <c r="U44" s="183" t="s">
        <v>200</v>
      </c>
      <c r="V44" s="38"/>
      <c r="W44" s="185"/>
      <c r="X44" s="163"/>
      <c r="Y44" s="163"/>
      <c r="Z44" s="156"/>
      <c r="AA44" s="156"/>
      <c r="AB44" s="156"/>
      <c r="AC44" s="163"/>
      <c r="AD44" s="156"/>
      <c r="AE44" s="156"/>
      <c r="AF44" s="156"/>
      <c r="AG44" s="156"/>
      <c r="AH44" s="164"/>
      <c r="AI44" s="187"/>
      <c r="AJ44" s="156"/>
      <c r="AK44" s="156"/>
      <c r="AL44" s="156"/>
      <c r="AM44" s="163"/>
      <c r="AN44" s="156"/>
      <c r="AO44" s="156"/>
      <c r="AP44" s="156"/>
      <c r="AQ44" s="164"/>
      <c r="AR44" s="24"/>
      <c r="AS44" s="24"/>
    </row>
    <row r="45" spans="1:45" ht="15" customHeight="1" x14ac:dyDescent="0.2">
      <c r="A45" s="2"/>
      <c r="B45" s="181">
        <v>2002</v>
      </c>
      <c r="C45" s="78" t="s">
        <v>74</v>
      </c>
      <c r="D45" s="156" t="s">
        <v>71</v>
      </c>
      <c r="E45" s="78"/>
      <c r="F45" s="78">
        <v>29</v>
      </c>
      <c r="G45" s="78">
        <v>15</v>
      </c>
      <c r="H45" s="182">
        <f t="shared" si="0"/>
        <v>6.6666666666666666E-2</v>
      </c>
      <c r="I45" s="182">
        <f t="shared" si="1"/>
        <v>0.6</v>
      </c>
      <c r="J45" s="182">
        <f t="shared" si="2"/>
        <v>0.66666666666666663</v>
      </c>
      <c r="K45" s="183">
        <f t="shared" si="3"/>
        <v>2.1333333333333333</v>
      </c>
      <c r="L45" s="38"/>
      <c r="M45" s="173" t="s">
        <v>141</v>
      </c>
      <c r="N45" s="78"/>
      <c r="O45" s="78"/>
      <c r="P45" s="200" t="s">
        <v>161</v>
      </c>
      <c r="Q45" s="200" t="s">
        <v>171</v>
      </c>
      <c r="R45" s="200" t="s">
        <v>181</v>
      </c>
      <c r="S45" s="200" t="s">
        <v>191</v>
      </c>
      <c r="T45" s="182"/>
      <c r="U45" s="183" t="s">
        <v>201</v>
      </c>
      <c r="V45" s="38"/>
      <c r="W45" s="185"/>
      <c r="X45" s="163"/>
      <c r="Y45" s="163"/>
      <c r="Z45" s="156"/>
      <c r="AA45" s="156"/>
      <c r="AB45" s="156"/>
      <c r="AC45" s="163"/>
      <c r="AD45" s="156"/>
      <c r="AE45" s="156"/>
      <c r="AF45" s="156"/>
      <c r="AG45" s="156"/>
      <c r="AH45" s="164"/>
      <c r="AI45" s="187"/>
      <c r="AJ45" s="156"/>
      <c r="AK45" s="156"/>
      <c r="AL45" s="156"/>
      <c r="AM45" s="163"/>
      <c r="AN45" s="156"/>
      <c r="AO45" s="156"/>
      <c r="AP45" s="156"/>
      <c r="AQ45" s="164"/>
      <c r="AR45" s="24"/>
      <c r="AS45" s="24"/>
    </row>
    <row r="46" spans="1:45" ht="15" customHeight="1" x14ac:dyDescent="0.2">
      <c r="A46" s="2"/>
      <c r="B46" s="181">
        <v>2003</v>
      </c>
      <c r="C46" s="78" t="s">
        <v>64</v>
      </c>
      <c r="D46" s="156" t="s">
        <v>71</v>
      </c>
      <c r="E46" s="78"/>
      <c r="F46" s="78">
        <v>30</v>
      </c>
      <c r="G46" s="78">
        <v>22</v>
      </c>
      <c r="H46" s="182">
        <f t="shared" si="0"/>
        <v>4.5454545454545456E-2</v>
      </c>
      <c r="I46" s="182">
        <f t="shared" si="1"/>
        <v>0.45454545454545453</v>
      </c>
      <c r="J46" s="182">
        <f t="shared" si="2"/>
        <v>0.5</v>
      </c>
      <c r="K46" s="183">
        <f t="shared" si="3"/>
        <v>1.5909090909090908</v>
      </c>
      <c r="L46" s="38"/>
      <c r="M46" s="173" t="s">
        <v>142</v>
      </c>
      <c r="N46" s="78"/>
      <c r="O46" s="78"/>
      <c r="P46" s="6" t="s">
        <v>162</v>
      </c>
      <c r="Q46" s="6" t="s">
        <v>172</v>
      </c>
      <c r="R46" s="6" t="s">
        <v>182</v>
      </c>
      <c r="S46" s="6" t="s">
        <v>192</v>
      </c>
      <c r="T46" s="204"/>
      <c r="U46" s="203" t="s">
        <v>202</v>
      </c>
      <c r="V46" s="38"/>
      <c r="W46" s="185"/>
      <c r="X46" s="163"/>
      <c r="Y46" s="163"/>
      <c r="Z46" s="156"/>
      <c r="AA46" s="156"/>
      <c r="AB46" s="156"/>
      <c r="AC46" s="163"/>
      <c r="AD46" s="156"/>
      <c r="AE46" s="156"/>
      <c r="AF46" s="156"/>
      <c r="AG46" s="156"/>
      <c r="AH46" s="164"/>
      <c r="AI46" s="187"/>
      <c r="AJ46" s="156"/>
      <c r="AK46" s="156"/>
      <c r="AL46" s="156"/>
      <c r="AM46" s="163"/>
      <c r="AN46" s="156"/>
      <c r="AO46" s="156"/>
      <c r="AP46" s="156"/>
      <c r="AQ46" s="164"/>
      <c r="AR46" s="24"/>
      <c r="AS46" s="24"/>
    </row>
    <row r="47" spans="1:45" ht="15" customHeight="1" x14ac:dyDescent="0.2">
      <c r="A47" s="2"/>
      <c r="B47" s="165"/>
      <c r="C47" s="167"/>
      <c r="D47" s="167"/>
      <c r="E47" s="167"/>
      <c r="F47" s="167"/>
      <c r="G47" s="167"/>
      <c r="H47" s="188"/>
      <c r="I47" s="188"/>
      <c r="J47" s="188"/>
      <c r="K47" s="189"/>
      <c r="L47" s="38"/>
      <c r="M47" s="165"/>
      <c r="N47" s="167"/>
      <c r="O47" s="167"/>
      <c r="P47" s="167"/>
      <c r="Q47" s="167"/>
      <c r="R47" s="167"/>
      <c r="S47" s="167"/>
      <c r="T47" s="167"/>
      <c r="U47" s="189"/>
      <c r="V47" s="38"/>
      <c r="W47" s="165"/>
      <c r="X47" s="167"/>
      <c r="Y47" s="167"/>
      <c r="Z47" s="167"/>
      <c r="AA47" s="167"/>
      <c r="AB47" s="167"/>
      <c r="AC47" s="167"/>
      <c r="AD47" s="167"/>
      <c r="AE47" s="167"/>
      <c r="AF47" s="188"/>
      <c r="AG47" s="188"/>
      <c r="AH47" s="190"/>
      <c r="AI47" s="167"/>
      <c r="AJ47" s="167"/>
      <c r="AK47" s="167"/>
      <c r="AL47" s="167"/>
      <c r="AM47" s="167"/>
      <c r="AN47" s="167"/>
      <c r="AO47" s="167"/>
      <c r="AP47" s="167"/>
      <c r="AQ47" s="171"/>
      <c r="AR47" s="24"/>
      <c r="AS47" s="24"/>
    </row>
    <row r="48" spans="1:45" ht="15" customHeight="1" x14ac:dyDescent="0.2">
      <c r="A48" s="2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191"/>
      <c r="AG48" s="192"/>
      <c r="AH48" s="191"/>
      <c r="AI48" s="35"/>
      <c r="AJ48" s="35"/>
      <c r="AK48" s="35"/>
      <c r="AL48" s="35"/>
      <c r="AM48" s="35"/>
      <c r="AN48" s="35"/>
      <c r="AO48" s="35"/>
      <c r="AP48" s="35"/>
      <c r="AQ48" s="35"/>
      <c r="AR48" s="24"/>
      <c r="AS48" s="24"/>
    </row>
    <row r="49" spans="1:45" ht="15" customHeight="1" x14ac:dyDescent="0.2">
      <c r="A49" s="2"/>
      <c r="B49" s="175" t="s">
        <v>143</v>
      </c>
      <c r="C49" s="176"/>
      <c r="D49" s="176"/>
      <c r="E49" s="176"/>
      <c r="F49" s="176" t="s">
        <v>127</v>
      </c>
      <c r="G49" s="176" t="s">
        <v>3</v>
      </c>
      <c r="H49" s="176" t="s">
        <v>5</v>
      </c>
      <c r="I49" s="176" t="s">
        <v>6</v>
      </c>
      <c r="J49" s="176" t="s">
        <v>128</v>
      </c>
      <c r="K49" s="177" t="s">
        <v>16</v>
      </c>
      <c r="L49" s="35"/>
      <c r="M49" s="178" t="s">
        <v>129</v>
      </c>
      <c r="N49" s="179"/>
      <c r="O49" s="179"/>
      <c r="P49" s="176" t="s">
        <v>3</v>
      </c>
      <c r="Q49" s="176" t="s">
        <v>5</v>
      </c>
      <c r="R49" s="176" t="s">
        <v>6</v>
      </c>
      <c r="S49" s="176" t="s">
        <v>128</v>
      </c>
      <c r="T49" s="179"/>
      <c r="U49" s="177" t="s">
        <v>16</v>
      </c>
      <c r="V49" s="35"/>
      <c r="W49" s="178" t="s">
        <v>144</v>
      </c>
      <c r="X49" s="179"/>
      <c r="Y49" s="179"/>
      <c r="Z49" s="179"/>
      <c r="AA49" s="179"/>
      <c r="AB49" s="179"/>
      <c r="AC49" s="179"/>
      <c r="AD49" s="179"/>
      <c r="AE49" s="179"/>
      <c r="AF49" s="193"/>
      <c r="AG49" s="193"/>
      <c r="AH49" s="194"/>
      <c r="AI49" s="195"/>
      <c r="AJ49" s="121"/>
      <c r="AK49" s="121"/>
      <c r="AL49" s="121"/>
      <c r="AM49" s="179"/>
      <c r="AN49" s="179"/>
      <c r="AO49" s="179"/>
      <c r="AP49" s="179"/>
      <c r="AQ49" s="125"/>
      <c r="AR49" s="24"/>
      <c r="AS49" s="24"/>
    </row>
    <row r="50" spans="1:45" ht="15" customHeight="1" x14ac:dyDescent="0.2">
      <c r="A50" s="2"/>
      <c r="B50" s="181">
        <v>1998</v>
      </c>
      <c r="C50" s="78" t="s">
        <v>65</v>
      </c>
      <c r="D50" s="156" t="s">
        <v>71</v>
      </c>
      <c r="E50" s="78"/>
      <c r="F50" s="78">
        <v>25</v>
      </c>
      <c r="G50" s="78">
        <v>3</v>
      </c>
      <c r="H50" s="182">
        <f>PRODUCT((V11+W11)/U11)</f>
        <v>0</v>
      </c>
      <c r="I50" s="182">
        <f>PRODUCT(X11/U11)</f>
        <v>0.33333333333333331</v>
      </c>
      <c r="J50" s="182">
        <f>PRODUCT(V11+W11+X11)/U11</f>
        <v>0.33333333333333331</v>
      </c>
      <c r="K50" s="183">
        <f>PRODUCT(Y11/U11)</f>
        <v>2</v>
      </c>
      <c r="L50" s="38"/>
      <c r="M50" s="173" t="s">
        <v>145</v>
      </c>
      <c r="N50" s="78"/>
      <c r="O50" s="78">
        <v>20</v>
      </c>
      <c r="P50" s="78" t="s">
        <v>159</v>
      </c>
      <c r="Q50" s="172"/>
      <c r="R50" s="78" t="s">
        <v>210</v>
      </c>
      <c r="S50" s="78" t="s">
        <v>220</v>
      </c>
      <c r="T50" s="196"/>
      <c r="U50" s="183" t="s">
        <v>221</v>
      </c>
      <c r="V50" s="38"/>
      <c r="W50" s="181"/>
      <c r="X50" s="163"/>
      <c r="Y50" s="163"/>
      <c r="Z50" s="156"/>
      <c r="AA50" s="156"/>
      <c r="AB50" s="156"/>
      <c r="AC50" s="156"/>
      <c r="AD50" s="156"/>
      <c r="AE50" s="156"/>
      <c r="AF50" s="197"/>
      <c r="AG50" s="196"/>
      <c r="AH50" s="183"/>
      <c r="AI50" s="172"/>
      <c r="AJ50" s="172"/>
      <c r="AK50" s="156"/>
      <c r="AL50" s="156"/>
      <c r="AM50" s="156"/>
      <c r="AN50" s="156"/>
      <c r="AO50" s="156"/>
      <c r="AP50" s="156"/>
      <c r="AQ50" s="164"/>
      <c r="AR50" s="24"/>
      <c r="AS50" s="24"/>
    </row>
    <row r="51" spans="1:45" ht="15" customHeight="1" x14ac:dyDescent="0.2">
      <c r="A51" s="2"/>
      <c r="B51" s="181">
        <v>1999</v>
      </c>
      <c r="C51" s="78" t="s">
        <v>64</v>
      </c>
      <c r="D51" s="156" t="s">
        <v>71</v>
      </c>
      <c r="E51" s="78"/>
      <c r="F51" s="78">
        <v>26</v>
      </c>
      <c r="G51" s="78">
        <v>10</v>
      </c>
      <c r="H51" s="182">
        <f t="shared" ref="H51:H55" si="4">PRODUCT((V12+W12)/U12)</f>
        <v>0</v>
      </c>
      <c r="I51" s="204">
        <f t="shared" ref="I51:I55" si="5">PRODUCT(X12/U12)</f>
        <v>1</v>
      </c>
      <c r="J51" s="182">
        <f t="shared" ref="J51:J55" si="6">PRODUCT(V12+W12+X12)/U12</f>
        <v>1</v>
      </c>
      <c r="K51" s="203">
        <f t="shared" ref="K51:K55" si="7">PRODUCT(Y12/U12)</f>
        <v>4</v>
      </c>
      <c r="L51" s="38"/>
      <c r="M51" s="173" t="s">
        <v>146</v>
      </c>
      <c r="N51" s="78"/>
      <c r="O51" s="78">
        <v>20</v>
      </c>
      <c r="P51" s="78" t="s">
        <v>203</v>
      </c>
      <c r="Q51" s="172"/>
      <c r="R51" s="78" t="s">
        <v>211</v>
      </c>
      <c r="S51" s="78" t="s">
        <v>204</v>
      </c>
      <c r="T51" s="196"/>
      <c r="U51" s="183" t="s">
        <v>222</v>
      </c>
      <c r="V51" s="38"/>
      <c r="W51" s="181"/>
      <c r="X51" s="163"/>
      <c r="Y51" s="163"/>
      <c r="Z51" s="156"/>
      <c r="AA51" s="156"/>
      <c r="AB51" s="156"/>
      <c r="AC51" s="156"/>
      <c r="AD51" s="156"/>
      <c r="AE51" s="156"/>
      <c r="AF51" s="197"/>
      <c r="AG51" s="196"/>
      <c r="AH51" s="183"/>
      <c r="AI51" s="156"/>
      <c r="AJ51" s="156"/>
      <c r="AK51" s="156"/>
      <c r="AL51" s="156"/>
      <c r="AM51" s="156"/>
      <c r="AN51" s="156"/>
      <c r="AO51" s="156"/>
      <c r="AP51" s="156"/>
      <c r="AQ51" s="164"/>
      <c r="AR51" s="24"/>
      <c r="AS51" s="24"/>
    </row>
    <row r="52" spans="1:45" ht="15" customHeight="1" x14ac:dyDescent="0.2">
      <c r="A52" s="2"/>
      <c r="B52" s="181">
        <v>2000</v>
      </c>
      <c r="C52" s="78" t="s">
        <v>73</v>
      </c>
      <c r="D52" s="156" t="s">
        <v>71</v>
      </c>
      <c r="E52" s="78"/>
      <c r="F52" s="78">
        <v>27</v>
      </c>
      <c r="G52" s="78">
        <v>4</v>
      </c>
      <c r="H52" s="182">
        <f t="shared" si="4"/>
        <v>0</v>
      </c>
      <c r="I52" s="182">
        <f t="shared" si="5"/>
        <v>1</v>
      </c>
      <c r="J52" s="182">
        <f t="shared" si="6"/>
        <v>1</v>
      </c>
      <c r="K52" s="183">
        <f t="shared" si="7"/>
        <v>2.25</v>
      </c>
      <c r="L52" s="38"/>
      <c r="M52" s="173" t="s">
        <v>147</v>
      </c>
      <c r="N52" s="78"/>
      <c r="O52" s="78">
        <v>21</v>
      </c>
      <c r="P52" s="78" t="s">
        <v>204</v>
      </c>
      <c r="Q52" s="163"/>
      <c r="R52" s="78" t="s">
        <v>212</v>
      </c>
      <c r="S52" s="78" t="s">
        <v>216</v>
      </c>
      <c r="T52" s="196"/>
      <c r="U52" s="183" t="s">
        <v>223</v>
      </c>
      <c r="V52" s="38"/>
      <c r="W52" s="181"/>
      <c r="X52" s="163"/>
      <c r="Y52" s="163"/>
      <c r="Z52" s="156"/>
      <c r="AA52" s="156"/>
      <c r="AB52" s="156"/>
      <c r="AC52" s="156"/>
      <c r="AD52" s="156"/>
      <c r="AE52" s="156"/>
      <c r="AF52" s="197"/>
      <c r="AG52" s="196"/>
      <c r="AH52" s="183"/>
      <c r="AI52" s="156"/>
      <c r="AJ52" s="156"/>
      <c r="AK52" s="156"/>
      <c r="AL52" s="156"/>
      <c r="AM52" s="163"/>
      <c r="AN52" s="156"/>
      <c r="AO52" s="156"/>
      <c r="AP52" s="156"/>
      <c r="AQ52" s="164"/>
      <c r="AR52" s="24"/>
      <c r="AS52" s="24"/>
    </row>
    <row r="53" spans="1:45" ht="15" customHeight="1" x14ac:dyDescent="0.2">
      <c r="A53" s="2"/>
      <c r="B53" s="181">
        <v>2001</v>
      </c>
      <c r="C53" s="78" t="s">
        <v>61</v>
      </c>
      <c r="D53" s="156" t="s">
        <v>71</v>
      </c>
      <c r="E53" s="78"/>
      <c r="F53" s="78">
        <v>28</v>
      </c>
      <c r="G53" s="78">
        <v>8</v>
      </c>
      <c r="H53" s="182">
        <f t="shared" si="4"/>
        <v>0</v>
      </c>
      <c r="I53" s="182">
        <f t="shared" si="5"/>
        <v>0.875</v>
      </c>
      <c r="J53" s="182">
        <f t="shared" si="6"/>
        <v>0.875</v>
      </c>
      <c r="K53" s="183">
        <f t="shared" si="7"/>
        <v>3.125</v>
      </c>
      <c r="L53" s="38"/>
      <c r="M53" s="173" t="s">
        <v>148</v>
      </c>
      <c r="N53" s="78"/>
      <c r="O53" s="78"/>
      <c r="P53" s="78" t="s">
        <v>205</v>
      </c>
      <c r="Q53" s="163"/>
      <c r="R53" s="78" t="s">
        <v>213</v>
      </c>
      <c r="S53" s="78" t="s">
        <v>217</v>
      </c>
      <c r="T53" s="196"/>
      <c r="U53" s="183" t="s">
        <v>224</v>
      </c>
      <c r="V53" s="38"/>
      <c r="W53" s="181"/>
      <c r="X53" s="163"/>
      <c r="Y53" s="163"/>
      <c r="Z53" s="156"/>
      <c r="AA53" s="156"/>
      <c r="AB53" s="156"/>
      <c r="AC53" s="156"/>
      <c r="AD53" s="156"/>
      <c r="AE53" s="156"/>
      <c r="AF53" s="197"/>
      <c r="AG53" s="196"/>
      <c r="AH53" s="183"/>
      <c r="AI53" s="156"/>
      <c r="AJ53" s="156"/>
      <c r="AK53" s="156"/>
      <c r="AL53" s="156"/>
      <c r="AM53" s="163"/>
      <c r="AN53" s="156"/>
      <c r="AO53" s="156"/>
      <c r="AP53" s="156"/>
      <c r="AQ53" s="164"/>
      <c r="AR53" s="24"/>
      <c r="AS53" s="24"/>
    </row>
    <row r="54" spans="1:45" ht="15" customHeight="1" x14ac:dyDescent="0.2">
      <c r="A54" s="2"/>
      <c r="B54" s="181">
        <v>2002</v>
      </c>
      <c r="C54" s="78" t="s">
        <v>74</v>
      </c>
      <c r="D54" s="156" t="s">
        <v>71</v>
      </c>
      <c r="E54" s="78"/>
      <c r="F54" s="78">
        <v>29</v>
      </c>
      <c r="G54" s="78">
        <v>5</v>
      </c>
      <c r="H54" s="204">
        <f t="shared" si="4"/>
        <v>0.2</v>
      </c>
      <c r="I54" s="182">
        <f t="shared" si="5"/>
        <v>1</v>
      </c>
      <c r="J54" s="204">
        <f t="shared" si="6"/>
        <v>1.2</v>
      </c>
      <c r="K54" s="183">
        <f t="shared" si="7"/>
        <v>1</v>
      </c>
      <c r="L54" s="38"/>
      <c r="M54" s="173" t="s">
        <v>149</v>
      </c>
      <c r="N54" s="78"/>
      <c r="O54" s="78"/>
      <c r="P54" s="78" t="s">
        <v>206</v>
      </c>
      <c r="Q54" s="78" t="s">
        <v>208</v>
      </c>
      <c r="R54" s="78" t="s">
        <v>214</v>
      </c>
      <c r="S54" s="78" t="s">
        <v>218</v>
      </c>
      <c r="T54" s="196"/>
      <c r="U54" s="183" t="s">
        <v>225</v>
      </c>
      <c r="V54" s="38"/>
      <c r="W54" s="181"/>
      <c r="X54" s="163"/>
      <c r="Y54" s="163"/>
      <c r="Z54" s="156"/>
      <c r="AA54" s="156"/>
      <c r="AB54" s="156"/>
      <c r="AC54" s="156"/>
      <c r="AD54" s="156"/>
      <c r="AE54" s="156"/>
      <c r="AF54" s="197"/>
      <c r="AG54" s="196"/>
      <c r="AH54" s="183"/>
      <c r="AI54" s="156"/>
      <c r="AJ54" s="156"/>
      <c r="AK54" s="156"/>
      <c r="AL54" s="156"/>
      <c r="AM54" s="163"/>
      <c r="AN54" s="156"/>
      <c r="AO54" s="156"/>
      <c r="AP54" s="156"/>
      <c r="AQ54" s="164"/>
      <c r="AR54" s="24"/>
      <c r="AS54" s="24"/>
    </row>
    <row r="55" spans="1:45" ht="15" customHeight="1" x14ac:dyDescent="0.2">
      <c r="A55" s="2"/>
      <c r="B55" s="181">
        <v>2003</v>
      </c>
      <c r="C55" s="78" t="s">
        <v>64</v>
      </c>
      <c r="D55" s="156" t="s">
        <v>71</v>
      </c>
      <c r="E55" s="78"/>
      <c r="F55" s="78">
        <v>30</v>
      </c>
      <c r="G55" s="78">
        <v>14</v>
      </c>
      <c r="H55" s="182">
        <f t="shared" si="4"/>
        <v>7.1428571428571425E-2</v>
      </c>
      <c r="I55" s="182">
        <f t="shared" si="5"/>
        <v>0.35714285714285715</v>
      </c>
      <c r="J55" s="182">
        <f t="shared" si="6"/>
        <v>0.42857142857142855</v>
      </c>
      <c r="K55" s="183">
        <f t="shared" si="7"/>
        <v>1.9285714285714286</v>
      </c>
      <c r="L55" s="38"/>
      <c r="M55" s="173" t="s">
        <v>150</v>
      </c>
      <c r="N55" s="78"/>
      <c r="O55" s="78"/>
      <c r="P55" s="201" t="s">
        <v>207</v>
      </c>
      <c r="Q55" s="201" t="s">
        <v>209</v>
      </c>
      <c r="R55" s="201" t="s">
        <v>215</v>
      </c>
      <c r="S55" s="201" t="s">
        <v>219</v>
      </c>
      <c r="T55" s="202"/>
      <c r="U55" s="203" t="s">
        <v>226</v>
      </c>
      <c r="V55" s="38"/>
      <c r="W55" s="181"/>
      <c r="X55" s="163"/>
      <c r="Y55" s="163"/>
      <c r="Z55" s="156"/>
      <c r="AA55" s="156"/>
      <c r="AB55" s="156"/>
      <c r="AC55" s="156"/>
      <c r="AD55" s="156"/>
      <c r="AE55" s="156"/>
      <c r="AF55" s="197"/>
      <c r="AG55" s="196"/>
      <c r="AH55" s="183"/>
      <c r="AI55" s="156"/>
      <c r="AJ55" s="156"/>
      <c r="AK55" s="156"/>
      <c r="AL55" s="156"/>
      <c r="AM55" s="163"/>
      <c r="AN55" s="156"/>
      <c r="AO55" s="156"/>
      <c r="AP55" s="156"/>
      <c r="AQ55" s="164"/>
      <c r="AR55" s="24"/>
      <c r="AS55" s="24"/>
    </row>
    <row r="56" spans="1:45" s="9" customFormat="1" ht="15" customHeight="1" x14ac:dyDescent="0.25">
      <c r="A56" s="23"/>
      <c r="B56" s="165"/>
      <c r="C56" s="167"/>
      <c r="D56" s="167"/>
      <c r="E56" s="167"/>
      <c r="F56" s="167"/>
      <c r="G56" s="167"/>
      <c r="H56" s="188"/>
      <c r="I56" s="188"/>
      <c r="J56" s="188"/>
      <c r="K56" s="189"/>
      <c r="L56" s="38"/>
      <c r="M56" s="165"/>
      <c r="N56" s="167"/>
      <c r="O56" s="167"/>
      <c r="P56" s="167"/>
      <c r="Q56" s="167"/>
      <c r="R56" s="167"/>
      <c r="S56" s="167"/>
      <c r="T56" s="167"/>
      <c r="U56" s="189"/>
      <c r="V56" s="38"/>
      <c r="W56" s="165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71"/>
      <c r="AI56" s="167"/>
      <c r="AJ56" s="167"/>
      <c r="AK56" s="167"/>
      <c r="AL56" s="167"/>
      <c r="AM56" s="167"/>
      <c r="AN56" s="167"/>
      <c r="AO56" s="167"/>
      <c r="AP56" s="167"/>
      <c r="AQ56" s="171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6" t="s">
        <v>70</v>
      </c>
      <c r="C1" s="6"/>
      <c r="D1" s="80"/>
      <c r="E1" s="84" t="s">
        <v>112</v>
      </c>
      <c r="F1" s="134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4"/>
      <c r="AB1" s="134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1" t="s">
        <v>93</v>
      </c>
      <c r="C2" s="62"/>
      <c r="D2" s="135"/>
      <c r="E2" s="13" t="s">
        <v>12</v>
      </c>
      <c r="F2" s="14"/>
      <c r="G2" s="14"/>
      <c r="H2" s="14"/>
      <c r="I2" s="20"/>
      <c r="J2" s="15"/>
      <c r="K2" s="81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36" t="s">
        <v>120</v>
      </c>
      <c r="Y2" s="137"/>
      <c r="Z2" s="138"/>
      <c r="AA2" s="13" t="s">
        <v>12</v>
      </c>
      <c r="AB2" s="14"/>
      <c r="AC2" s="14"/>
      <c r="AD2" s="14"/>
      <c r="AE2" s="20"/>
      <c r="AF2" s="15"/>
      <c r="AG2" s="81"/>
      <c r="AH2" s="22" t="s">
        <v>121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3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40"/>
      <c r="W4" s="30"/>
      <c r="X4" s="25">
        <v>1991</v>
      </c>
      <c r="Y4" s="25" t="s">
        <v>74</v>
      </c>
      <c r="Z4" s="96" t="s">
        <v>71</v>
      </c>
      <c r="AA4" s="25">
        <v>13</v>
      </c>
      <c r="AB4" s="25">
        <v>0</v>
      </c>
      <c r="AC4" s="25">
        <v>2</v>
      </c>
      <c r="AD4" s="25">
        <v>13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1992</v>
      </c>
      <c r="C5" s="29" t="s">
        <v>61</v>
      </c>
      <c r="D5" s="26" t="s">
        <v>71</v>
      </c>
      <c r="E5" s="25">
        <v>18</v>
      </c>
      <c r="F5" s="25">
        <v>0</v>
      </c>
      <c r="G5" s="25">
        <v>8</v>
      </c>
      <c r="H5" s="27">
        <v>15</v>
      </c>
      <c r="I5" s="25">
        <v>43</v>
      </c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40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1993</v>
      </c>
      <c r="C6" s="29" t="s">
        <v>63</v>
      </c>
      <c r="D6" s="26" t="s">
        <v>71</v>
      </c>
      <c r="E6" s="25">
        <v>24</v>
      </c>
      <c r="F6" s="25">
        <v>0</v>
      </c>
      <c r="G6" s="25">
        <v>6</v>
      </c>
      <c r="H6" s="27">
        <v>17</v>
      </c>
      <c r="I6" s="25">
        <v>64</v>
      </c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40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1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40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1996</v>
      </c>
      <c r="C8" s="29" t="s">
        <v>63</v>
      </c>
      <c r="D8" s="26" t="s">
        <v>71</v>
      </c>
      <c r="E8" s="25">
        <v>26</v>
      </c>
      <c r="F8" s="25">
        <v>0</v>
      </c>
      <c r="G8" s="25">
        <v>10</v>
      </c>
      <c r="H8" s="27">
        <v>43</v>
      </c>
      <c r="I8" s="25">
        <v>119</v>
      </c>
      <c r="J8" s="28"/>
      <c r="K8" s="30"/>
      <c r="L8" s="18"/>
      <c r="M8" s="25" t="s">
        <v>61</v>
      </c>
      <c r="N8" s="18" t="s">
        <v>72</v>
      </c>
      <c r="O8" s="18"/>
      <c r="P8" s="24"/>
      <c r="Q8" s="25"/>
      <c r="R8" s="25"/>
      <c r="S8" s="27"/>
      <c r="T8" s="25"/>
      <c r="U8" s="25"/>
      <c r="V8" s="140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1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140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1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40"/>
      <c r="W10" s="30"/>
      <c r="X10" s="25">
        <v>2005</v>
      </c>
      <c r="Y10" s="25" t="s">
        <v>61</v>
      </c>
      <c r="Z10" s="26" t="s">
        <v>75</v>
      </c>
      <c r="AA10" s="25">
        <v>10</v>
      </c>
      <c r="AB10" s="25">
        <v>0</v>
      </c>
      <c r="AC10" s="25">
        <v>3</v>
      </c>
      <c r="AD10" s="25">
        <v>17</v>
      </c>
      <c r="AE10" s="25">
        <v>44</v>
      </c>
      <c r="AF10" s="32">
        <v>0.61970000000000003</v>
      </c>
      <c r="AG10" s="87">
        <v>71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1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140"/>
      <c r="W11" s="30"/>
      <c r="X11" s="25">
        <v>2006</v>
      </c>
      <c r="Y11" s="25" t="s">
        <v>74</v>
      </c>
      <c r="Z11" s="26" t="s">
        <v>75</v>
      </c>
      <c r="AA11" s="25">
        <v>12</v>
      </c>
      <c r="AB11" s="25">
        <v>0</v>
      </c>
      <c r="AC11" s="25">
        <v>3</v>
      </c>
      <c r="AD11" s="25">
        <v>22</v>
      </c>
      <c r="AE11" s="25">
        <v>60</v>
      </c>
      <c r="AF11" s="32">
        <v>0.68179999999999996</v>
      </c>
      <c r="AG11" s="87">
        <v>88</v>
      </c>
      <c r="AH11" s="18"/>
      <c r="AI11" s="18"/>
      <c r="AJ11" s="18"/>
      <c r="AK11" s="18"/>
      <c r="AL11" s="24"/>
      <c r="AM11" s="25">
        <v>6</v>
      </c>
      <c r="AN11" s="25">
        <v>0</v>
      </c>
      <c r="AO11" s="25">
        <v>0</v>
      </c>
      <c r="AP11" s="25">
        <v>7</v>
      </c>
      <c r="AQ11" s="25">
        <v>26</v>
      </c>
      <c r="AR11" s="141">
        <v>0.56520000000000004</v>
      </c>
      <c r="AS11" s="1">
        <v>46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66"/>
      <c r="M12" s="18"/>
      <c r="N12" s="18"/>
      <c r="O12" s="18"/>
      <c r="P12" s="24"/>
      <c r="Q12" s="25"/>
      <c r="R12" s="25"/>
      <c r="S12" s="27"/>
      <c r="T12" s="25"/>
      <c r="U12" s="25"/>
      <c r="V12" s="140"/>
      <c r="W12" s="30"/>
      <c r="X12" s="25">
        <v>2007</v>
      </c>
      <c r="Y12" s="25" t="s">
        <v>73</v>
      </c>
      <c r="Z12" s="26" t="s">
        <v>75</v>
      </c>
      <c r="AA12" s="25">
        <v>12</v>
      </c>
      <c r="AB12" s="25">
        <v>0</v>
      </c>
      <c r="AC12" s="25">
        <v>0</v>
      </c>
      <c r="AD12" s="25">
        <v>28</v>
      </c>
      <c r="AE12" s="25">
        <v>60</v>
      </c>
      <c r="AF12" s="32">
        <v>0.67410000000000003</v>
      </c>
      <c r="AG12" s="87">
        <v>89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1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140"/>
      <c r="W13" s="30"/>
      <c r="X13" s="25"/>
      <c r="Y13" s="25"/>
      <c r="Z13" s="26"/>
      <c r="AA13" s="25"/>
      <c r="AB13" s="25"/>
      <c r="AC13" s="25"/>
      <c r="AD13" s="25"/>
      <c r="AE13" s="25"/>
      <c r="AF13" s="32"/>
      <c r="AG13" s="8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1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40"/>
      <c r="W14" s="30"/>
      <c r="X14" s="25">
        <v>2010</v>
      </c>
      <c r="Y14" s="25" t="s">
        <v>64</v>
      </c>
      <c r="Z14" s="26" t="s">
        <v>75</v>
      </c>
      <c r="AA14" s="25">
        <v>11</v>
      </c>
      <c r="AB14" s="25">
        <v>0</v>
      </c>
      <c r="AC14" s="25">
        <v>1</v>
      </c>
      <c r="AD14" s="25">
        <v>21</v>
      </c>
      <c r="AE14" s="25">
        <v>49</v>
      </c>
      <c r="AF14" s="32">
        <v>0.68049999999999999</v>
      </c>
      <c r="AG14" s="87">
        <v>72</v>
      </c>
      <c r="AH14" s="18"/>
      <c r="AI14" s="18"/>
      <c r="AJ14" s="18"/>
      <c r="AK14" s="18"/>
      <c r="AL14" s="24"/>
      <c r="AM14" s="25">
        <v>3</v>
      </c>
      <c r="AN14" s="25">
        <v>0</v>
      </c>
      <c r="AO14" s="25">
        <v>0</v>
      </c>
      <c r="AP14" s="25">
        <v>8</v>
      </c>
      <c r="AQ14" s="25">
        <v>9</v>
      </c>
      <c r="AR14" s="141">
        <v>0.6</v>
      </c>
      <c r="AS14" s="1">
        <v>15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6"/>
      <c r="E15" s="25"/>
      <c r="F15" s="25"/>
      <c r="G15" s="25"/>
      <c r="H15" s="27"/>
      <c r="I15" s="25"/>
      <c r="J15" s="28"/>
      <c r="K15" s="30"/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140"/>
      <c r="W15" s="30"/>
      <c r="X15" s="25"/>
      <c r="Y15" s="25"/>
      <c r="Z15" s="26"/>
      <c r="AA15" s="25"/>
      <c r="AB15" s="25"/>
      <c r="AC15" s="25"/>
      <c r="AD15" s="25"/>
      <c r="AE15" s="25"/>
      <c r="AF15" s="32"/>
      <c r="AG15" s="87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41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9"/>
      <c r="D16" s="26"/>
      <c r="E16" s="25"/>
      <c r="F16" s="25"/>
      <c r="G16" s="25"/>
      <c r="H16" s="27"/>
      <c r="I16" s="25"/>
      <c r="J16" s="28"/>
      <c r="K16" s="30"/>
      <c r="L16" s="66"/>
      <c r="M16" s="18"/>
      <c r="N16" s="18"/>
      <c r="O16" s="18"/>
      <c r="P16" s="24"/>
      <c r="Q16" s="25"/>
      <c r="R16" s="25"/>
      <c r="S16" s="27"/>
      <c r="T16" s="25"/>
      <c r="U16" s="25"/>
      <c r="V16" s="140"/>
      <c r="W16" s="30"/>
      <c r="X16" s="25">
        <v>2013</v>
      </c>
      <c r="Y16" s="25" t="s">
        <v>61</v>
      </c>
      <c r="Z16" s="26" t="s">
        <v>75</v>
      </c>
      <c r="AA16" s="25">
        <v>4</v>
      </c>
      <c r="AB16" s="25">
        <v>0</v>
      </c>
      <c r="AC16" s="25">
        <v>0</v>
      </c>
      <c r="AD16" s="25">
        <v>7</v>
      </c>
      <c r="AE16" s="25">
        <v>15</v>
      </c>
      <c r="AF16" s="32">
        <v>0.71419999999999995</v>
      </c>
      <c r="AG16" s="87">
        <v>21</v>
      </c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41"/>
      <c r="AS16" s="1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103" t="s">
        <v>122</v>
      </c>
      <c r="C17" s="107"/>
      <c r="D17" s="106"/>
      <c r="E17" s="105">
        <f>SUM(E4:E16)</f>
        <v>68</v>
      </c>
      <c r="F17" s="105">
        <f>SUM(F4:F16)</f>
        <v>0</v>
      </c>
      <c r="G17" s="105">
        <f>SUM(G4:G16)</f>
        <v>24</v>
      </c>
      <c r="H17" s="105">
        <f>SUM(H4:H16)</f>
        <v>75</v>
      </c>
      <c r="I17" s="105">
        <f>SUM(I4:I16)</f>
        <v>226</v>
      </c>
      <c r="J17" s="142">
        <v>0</v>
      </c>
      <c r="K17" s="81">
        <f>SUM(K4:K16)</f>
        <v>0</v>
      </c>
      <c r="L17" s="22"/>
      <c r="M17" s="20"/>
      <c r="N17" s="70"/>
      <c r="O17" s="71"/>
      <c r="P17" s="24"/>
      <c r="Q17" s="105">
        <f>SUM(Q4:Q16)</f>
        <v>0</v>
      </c>
      <c r="R17" s="105">
        <f>SUM(R4:R16)</f>
        <v>0</v>
      </c>
      <c r="S17" s="105">
        <f>SUM(S4:S16)</f>
        <v>0</v>
      </c>
      <c r="T17" s="105">
        <f>SUM(T4:T16)</f>
        <v>0</v>
      </c>
      <c r="U17" s="105">
        <f>SUM(U4:U16)</f>
        <v>0</v>
      </c>
      <c r="V17" s="33">
        <v>0</v>
      </c>
      <c r="W17" s="81">
        <f>SUM(W4:W16)</f>
        <v>0</v>
      </c>
      <c r="X17" s="16" t="s">
        <v>122</v>
      </c>
      <c r="Y17" s="17"/>
      <c r="Z17" s="15"/>
      <c r="AA17" s="105">
        <f>SUM(AA4:AA16)</f>
        <v>62</v>
      </c>
      <c r="AB17" s="105">
        <f>SUM(AB4:AB16)</f>
        <v>0</v>
      </c>
      <c r="AC17" s="105">
        <f>SUM(AC4:AC16)</f>
        <v>9</v>
      </c>
      <c r="AD17" s="105">
        <f>SUM(AD4:AD16)</f>
        <v>108</v>
      </c>
      <c r="AE17" s="105">
        <f>SUM(AE4:AE16)</f>
        <v>228</v>
      </c>
      <c r="AF17" s="142">
        <f>PRODUCT(AE17/AG17)</f>
        <v>0.66862170087976536</v>
      </c>
      <c r="AG17" s="81">
        <f>SUM(AG4:AG16)</f>
        <v>341</v>
      </c>
      <c r="AH17" s="22"/>
      <c r="AI17" s="20"/>
      <c r="AJ17" s="70"/>
      <c r="AK17" s="71"/>
      <c r="AL17" s="24"/>
      <c r="AM17" s="105">
        <f>SUM(AM4:AM16)</f>
        <v>9</v>
      </c>
      <c r="AN17" s="105">
        <f>SUM(AN4:AN16)</f>
        <v>0</v>
      </c>
      <c r="AO17" s="105">
        <f>SUM(AO4:AO16)</f>
        <v>0</v>
      </c>
      <c r="AP17" s="105">
        <f>SUM(AP4:AP16)</f>
        <v>15</v>
      </c>
      <c r="AQ17" s="105">
        <f>SUM(AQ4:AQ16)</f>
        <v>35</v>
      </c>
      <c r="AR17" s="142">
        <f>PRODUCT(AQ17/AS17)</f>
        <v>0.57377049180327866</v>
      </c>
      <c r="AS17" s="139">
        <f>SUM(AS4:AS16)</f>
        <v>61</v>
      </c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6"/>
      <c r="K18" s="30"/>
      <c r="L18" s="24"/>
      <c r="M18" s="24"/>
      <c r="N18" s="24"/>
      <c r="O18" s="24"/>
      <c r="P18" s="35"/>
      <c r="Q18" s="35"/>
      <c r="R18" s="38"/>
      <c r="S18" s="35"/>
      <c r="T18" s="35"/>
      <c r="U18" s="24"/>
      <c r="V18" s="24"/>
      <c r="W18" s="30"/>
      <c r="X18" s="35"/>
      <c r="Y18" s="35"/>
      <c r="Z18" s="35"/>
      <c r="AA18" s="35"/>
      <c r="AB18" s="35"/>
      <c r="AC18" s="35"/>
      <c r="AD18" s="35"/>
      <c r="AE18" s="35"/>
      <c r="AF18" s="36"/>
      <c r="AG18" s="30"/>
      <c r="AH18" s="24"/>
      <c r="AI18" s="24"/>
      <c r="AJ18" s="24"/>
      <c r="AK18" s="24"/>
      <c r="AL18" s="35"/>
      <c r="AM18" s="35"/>
      <c r="AN18" s="38"/>
      <c r="AO18" s="35"/>
      <c r="AP18" s="35"/>
      <c r="AQ18" s="24"/>
      <c r="AR18" s="24"/>
      <c r="AS18" s="30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43" t="s">
        <v>123</v>
      </c>
      <c r="C19" s="144"/>
      <c r="D19" s="14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26</v>
      </c>
      <c r="M19" s="18" t="s">
        <v>27</v>
      </c>
      <c r="N19" s="18" t="s">
        <v>124</v>
      </c>
      <c r="O19" s="18" t="s">
        <v>125</v>
      </c>
      <c r="Q19" s="38"/>
      <c r="R19" s="38" t="s">
        <v>60</v>
      </c>
      <c r="S19" s="38"/>
      <c r="T19" s="35" t="s">
        <v>77</v>
      </c>
      <c r="U19" s="24"/>
      <c r="V19" s="30"/>
      <c r="W19" s="30"/>
      <c r="X19" s="146"/>
      <c r="Y19" s="146"/>
      <c r="Z19" s="146"/>
      <c r="AA19" s="146"/>
      <c r="AB19" s="146"/>
      <c r="AC19" s="38"/>
      <c r="AD19" s="38"/>
      <c r="AE19" s="38"/>
      <c r="AF19" s="35"/>
      <c r="AG19" s="35"/>
      <c r="AH19" s="35"/>
      <c r="AI19" s="35"/>
      <c r="AJ19" s="35"/>
      <c r="AK19" s="35"/>
      <c r="AM19" s="30"/>
      <c r="AN19" s="146"/>
      <c r="AO19" s="146"/>
      <c r="AP19" s="146"/>
      <c r="AQ19" s="146"/>
      <c r="AR19" s="146"/>
      <c r="AS19" s="146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41" t="s">
        <v>11</v>
      </c>
      <c r="C20" s="12"/>
      <c r="D20" s="43"/>
      <c r="E20" s="147">
        <v>258</v>
      </c>
      <c r="F20" s="147">
        <v>4</v>
      </c>
      <c r="G20" s="147">
        <v>14</v>
      </c>
      <c r="H20" s="147">
        <v>206</v>
      </c>
      <c r="I20" s="147">
        <v>707</v>
      </c>
      <c r="J20" s="148">
        <v>0.48799999999999999</v>
      </c>
      <c r="K20" s="35">
        <f>PRODUCT(I20/J20)</f>
        <v>1448.7704918032787</v>
      </c>
      <c r="L20" s="149">
        <f>PRODUCT((F20+G20)/E20)</f>
        <v>6.9767441860465115E-2</v>
      </c>
      <c r="M20" s="149">
        <f>PRODUCT(H20/E20)</f>
        <v>0.79844961240310075</v>
      </c>
      <c r="N20" s="149">
        <f>PRODUCT((F20+G20+H20)/E20)</f>
        <v>0.86821705426356588</v>
      </c>
      <c r="O20" s="149">
        <v>2.7403100775193798</v>
      </c>
      <c r="Q20" s="38"/>
      <c r="R20" s="38"/>
      <c r="S20" s="38"/>
      <c r="T20" s="35"/>
      <c r="U20" s="35"/>
      <c r="V20" s="35"/>
      <c r="W20" s="35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8"/>
      <c r="AO20" s="38"/>
      <c r="AP20" s="38"/>
      <c r="AQ20" s="38"/>
      <c r="AR20" s="38"/>
      <c r="AS20" s="38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50" t="s">
        <v>93</v>
      </c>
      <c r="C21" s="151"/>
      <c r="D21" s="130"/>
      <c r="E21" s="147">
        <f>PRODUCT(E17+Q17)</f>
        <v>68</v>
      </c>
      <c r="F21" s="147">
        <f>PRODUCT(F17+R17)</f>
        <v>0</v>
      </c>
      <c r="G21" s="147">
        <f>PRODUCT(G17+S17)</f>
        <v>24</v>
      </c>
      <c r="H21" s="147">
        <f>PRODUCT(H17+T17)</f>
        <v>75</v>
      </c>
      <c r="I21" s="147">
        <f>PRODUCT(I17+U17)</f>
        <v>226</v>
      </c>
      <c r="J21" s="148"/>
      <c r="K21" s="35">
        <f>PRODUCT(K17+W17)</f>
        <v>0</v>
      </c>
      <c r="L21" s="149">
        <f>PRODUCT((F21+G21)/E21)</f>
        <v>0.35294117647058826</v>
      </c>
      <c r="M21" s="149">
        <f>PRODUCT(H21/E21)</f>
        <v>1.1029411764705883</v>
      </c>
      <c r="N21" s="149">
        <f>PRODUCT((F21+G21+H21)/E21)</f>
        <v>1.4558823529411764</v>
      </c>
      <c r="O21" s="149">
        <v>3.3235294117647061</v>
      </c>
      <c r="Q21" s="38"/>
      <c r="R21" s="38"/>
      <c r="S21" s="38"/>
      <c r="T21" s="57"/>
      <c r="U21" s="35"/>
      <c r="V21" s="35"/>
      <c r="W21" s="35"/>
      <c r="X21" s="35"/>
      <c r="Y21" s="35"/>
      <c r="Z21" s="35"/>
      <c r="AA21" s="35"/>
      <c r="AB21" s="35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99" t="s">
        <v>120</v>
      </c>
      <c r="C22" s="152"/>
      <c r="D22" s="100"/>
      <c r="E22" s="147">
        <f>PRODUCT(AA17+AM17)</f>
        <v>71</v>
      </c>
      <c r="F22" s="147">
        <f>PRODUCT(AB17+AN17)</f>
        <v>0</v>
      </c>
      <c r="G22" s="147">
        <f>PRODUCT(AC17+AO17)</f>
        <v>9</v>
      </c>
      <c r="H22" s="147">
        <f>PRODUCT(AD17+AP17)</f>
        <v>123</v>
      </c>
      <c r="I22" s="147">
        <f>PRODUCT(AE17+AQ17)</f>
        <v>263</v>
      </c>
      <c r="J22" s="148">
        <f>PRODUCT(I22/K22)</f>
        <v>0.654228855721393</v>
      </c>
      <c r="K22" s="24">
        <f>PRODUCT(AG17+AS17)</f>
        <v>402</v>
      </c>
      <c r="L22" s="149">
        <f>PRODUCT((F22+G22)/E22)</f>
        <v>0.12676056338028169</v>
      </c>
      <c r="M22" s="149">
        <f>PRODUCT(H22/E22)</f>
        <v>1.732394366197183</v>
      </c>
      <c r="N22" s="149">
        <f>PRODUCT((F22+G22+H22)/E22)</f>
        <v>1.8591549295774648</v>
      </c>
      <c r="O22" s="149">
        <v>4.5344827586206895</v>
      </c>
      <c r="Q22" s="38"/>
      <c r="R22" s="38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24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53" t="s">
        <v>122</v>
      </c>
      <c r="C23" s="83"/>
      <c r="D23" s="154"/>
      <c r="E23" s="147">
        <f>SUM(E20:E22)</f>
        <v>397</v>
      </c>
      <c r="F23" s="147">
        <f t="shared" ref="F23:I23" si="0">SUM(F20:F22)</f>
        <v>4</v>
      </c>
      <c r="G23" s="147">
        <f t="shared" si="0"/>
        <v>47</v>
      </c>
      <c r="H23" s="147">
        <f t="shared" si="0"/>
        <v>404</v>
      </c>
      <c r="I23" s="147">
        <f t="shared" si="0"/>
        <v>1196</v>
      </c>
      <c r="J23" s="148"/>
      <c r="K23" s="35">
        <f>SUM(K20:K22)</f>
        <v>1850.7704918032787</v>
      </c>
      <c r="L23" s="149">
        <f>PRODUCT((F23+G23)/E23)</f>
        <v>0.12846347607052896</v>
      </c>
      <c r="M23" s="149">
        <f>PRODUCT(H23/E23)</f>
        <v>1.0176322418136021</v>
      </c>
      <c r="N23" s="149">
        <f>PRODUCT((F23+G23+H23)/E23)</f>
        <v>1.1460957178841309</v>
      </c>
      <c r="O23" s="149">
        <v>3.1145833333333335</v>
      </c>
      <c r="Q23" s="24"/>
      <c r="R23" s="24"/>
      <c r="S23" s="24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24"/>
      <c r="F24" s="24"/>
      <c r="G24" s="24"/>
      <c r="H24" s="24"/>
      <c r="I24" s="24"/>
      <c r="J24" s="35"/>
      <c r="K24" s="35"/>
      <c r="L24" s="24"/>
      <c r="M24" s="24"/>
      <c r="N24" s="24"/>
      <c r="O24" s="24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24"/>
      <c r="AL188" s="24"/>
    </row>
    <row r="189" spans="1:57" x14ac:dyDescent="0.25"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</sheetData>
  <sortState ref="B4:N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60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70</v>
      </c>
      <c r="C2" s="84" t="s">
        <v>112</v>
      </c>
      <c r="D2" s="65"/>
      <c r="E2" s="11"/>
      <c r="F2" s="8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2" t="s">
        <v>85</v>
      </c>
      <c r="C3" s="22" t="s">
        <v>34</v>
      </c>
      <c r="D3" s="103" t="s">
        <v>35</v>
      </c>
      <c r="E3" s="104" t="s">
        <v>1</v>
      </c>
      <c r="F3" s="24"/>
      <c r="G3" s="105" t="s">
        <v>36</v>
      </c>
      <c r="H3" s="106" t="s">
        <v>37</v>
      </c>
      <c r="I3" s="106" t="s">
        <v>31</v>
      </c>
      <c r="J3" s="17" t="s">
        <v>38</v>
      </c>
      <c r="K3" s="107" t="s">
        <v>39</v>
      </c>
      <c r="L3" s="107" t="s">
        <v>40</v>
      </c>
      <c r="M3" s="105" t="s">
        <v>41</v>
      </c>
      <c r="N3" s="105" t="s">
        <v>30</v>
      </c>
      <c r="O3" s="106" t="s">
        <v>42</v>
      </c>
      <c r="P3" s="105" t="s">
        <v>37</v>
      </c>
      <c r="Q3" s="105" t="s">
        <v>16</v>
      </c>
      <c r="R3" s="105">
        <v>1</v>
      </c>
      <c r="S3" s="105">
        <v>2</v>
      </c>
      <c r="T3" s="105">
        <v>3</v>
      </c>
      <c r="U3" s="105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08" t="s">
        <v>86</v>
      </c>
      <c r="C4" s="109" t="s">
        <v>87</v>
      </c>
      <c r="D4" s="110" t="s">
        <v>88</v>
      </c>
      <c r="E4" s="111" t="s">
        <v>71</v>
      </c>
      <c r="F4" s="85"/>
      <c r="G4" s="112"/>
      <c r="H4" s="112"/>
      <c r="I4" s="113">
        <v>1</v>
      </c>
      <c r="J4" s="114" t="s">
        <v>89</v>
      </c>
      <c r="K4" s="114">
        <v>1</v>
      </c>
      <c r="L4" s="114"/>
      <c r="M4" s="112">
        <v>1</v>
      </c>
      <c r="N4" s="112"/>
      <c r="O4" s="112">
        <v>1</v>
      </c>
      <c r="P4" s="112">
        <v>2</v>
      </c>
      <c r="Q4" s="116" t="s">
        <v>94</v>
      </c>
      <c r="R4" s="116" t="s">
        <v>62</v>
      </c>
      <c r="S4" s="131"/>
      <c r="T4" s="131" t="s">
        <v>95</v>
      </c>
      <c r="U4" s="131" t="s">
        <v>96</v>
      </c>
      <c r="V4" s="115">
        <v>0.57099999999999995</v>
      </c>
      <c r="W4" s="109" t="s">
        <v>90</v>
      </c>
      <c r="X4" s="132">
        <v>4276</v>
      </c>
      <c r="Y4" s="64"/>
      <c r="Z4" s="64"/>
      <c r="AA4" s="64"/>
      <c r="AB4" s="64"/>
      <c r="AC4" s="64"/>
      <c r="AD4" s="64"/>
    </row>
    <row r="5" spans="1:30" x14ac:dyDescent="0.25">
      <c r="A5" s="117"/>
      <c r="B5" s="118" t="s">
        <v>91</v>
      </c>
      <c r="C5" s="119" t="s">
        <v>92</v>
      </c>
      <c r="D5" s="120"/>
      <c r="E5" s="121"/>
      <c r="F5" s="122"/>
      <c r="G5" s="123"/>
      <c r="H5" s="120"/>
      <c r="I5" s="120"/>
      <c r="J5" s="120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24"/>
      <c r="W5" s="124"/>
      <c r="X5" s="125"/>
      <c r="Y5" s="64"/>
      <c r="Z5" s="58"/>
      <c r="AA5" s="58"/>
      <c r="AB5" s="58"/>
      <c r="AC5" s="64"/>
      <c r="AD5" s="64"/>
    </row>
    <row r="6" spans="1:30" x14ac:dyDescent="0.25">
      <c r="A6" s="117"/>
      <c r="B6" s="126"/>
      <c r="C6" s="82"/>
      <c r="D6" s="127"/>
      <c r="E6" s="83"/>
      <c r="F6" s="83"/>
      <c r="G6" s="128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29"/>
      <c r="Y6" s="38"/>
      <c r="Z6" s="35"/>
      <c r="AA6" s="24"/>
      <c r="AB6" s="2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24"/>
      <c r="R47" s="24"/>
      <c r="S47" s="24"/>
      <c r="T47" s="24"/>
      <c r="U47" s="24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24"/>
      <c r="R48" s="24"/>
      <c r="S48" s="24"/>
      <c r="T48" s="24"/>
      <c r="U48" s="24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24"/>
      <c r="R49" s="24"/>
      <c r="S49" s="24"/>
      <c r="T49" s="24"/>
      <c r="U49" s="24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24"/>
      <c r="R50" s="24"/>
      <c r="S50" s="24"/>
      <c r="T50" s="24"/>
      <c r="U50" s="24"/>
      <c r="V50" s="24"/>
      <c r="W50" s="58"/>
      <c r="X50" s="24"/>
      <c r="Y50" s="64"/>
      <c r="Z50" s="64"/>
      <c r="AA50" s="64"/>
      <c r="AB50" s="64"/>
      <c r="AC50" s="64"/>
      <c r="AD50" s="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2020-02-19T21:47:13Z</dcterms:modified>
</cp:coreProperties>
</file>