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41" i="1" l="1"/>
  <c r="AP38" i="1"/>
  <c r="AP35" i="1"/>
  <c r="AP32" i="1"/>
  <c r="AN45" i="1"/>
  <c r="AM45" i="1"/>
  <c r="AN42" i="1"/>
  <c r="AM42" i="1"/>
  <c r="AN39" i="1"/>
  <c r="AM39" i="1"/>
  <c r="AN36" i="1"/>
  <c r="AM36" i="1"/>
  <c r="AN33" i="1"/>
  <c r="AM33" i="1"/>
  <c r="AN44" i="1"/>
  <c r="AM44" i="1"/>
  <c r="AL44" i="1"/>
  <c r="K44" i="1" l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N11" i="2"/>
  <c r="L11" i="2"/>
  <c r="M11" i="2"/>
  <c r="O11" i="2"/>
  <c r="M13" i="2"/>
  <c r="F13" i="2"/>
  <c r="O25" i="1"/>
  <c r="O24" i="1"/>
  <c r="O27" i="1" s="1"/>
  <c r="N13" i="2" l="1"/>
  <c r="L13" i="2"/>
  <c r="P9" i="3"/>
  <c r="O9" i="3"/>
  <c r="M9" i="3"/>
  <c r="I9" i="3"/>
  <c r="H9" i="3"/>
</calcChain>
</file>

<file path=xl/sharedStrings.xml><?xml version="1.0" encoding="utf-8"?>
<sst xmlns="http://schemas.openxmlformats.org/spreadsheetml/2006/main" count="489" uniqueCount="253">
  <si>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</si>
  <si>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</si>
  <si>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</si>
  <si>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</si>
  <si>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</si>
  <si>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</si>
  <si>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</si>
  <si>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</si>
  <si>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</si>
  <si>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</si>
  <si>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</si>
  <si>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</si>
  <si>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</si>
  <si>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</si>
  <si>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</si>
  <si>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</si>
  <si>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</si>
  <si>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</si>
  <si>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</si>
  <si>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</si>
  <si>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</si>
  <si>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</si>
  <si>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</si>
  <si>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</si>
  <si>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</si>
  <si>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</si>
  <si>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</si>
  <si>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</si>
  <si>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</si>
  <si>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</si>
  <si>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</si>
  <si>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</si>
  <si>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</si>
  <si>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Parikka</t>
  </si>
  <si>
    <t>12.</t>
  </si>
  <si>
    <t>HePe</t>
  </si>
  <si>
    <t>8.</t>
  </si>
  <si>
    <t>KiU</t>
  </si>
  <si>
    <t>5.</t>
  </si>
  <si>
    <t>11.</t>
  </si>
  <si>
    <t>KPL</t>
  </si>
  <si>
    <t>----</t>
  </si>
  <si>
    <t>3.</t>
  </si>
  <si>
    <t>HP</t>
  </si>
  <si>
    <t>6.</t>
  </si>
  <si>
    <t>1.</t>
  </si>
  <si>
    <t>7.</t>
  </si>
  <si>
    <t>03.05. 1970  HP - Lippo  2-4</t>
  </si>
  <si>
    <t>2.  ottelu</t>
  </si>
  <si>
    <t>07.05. 1970  HoNsU - HP  9-7</t>
  </si>
  <si>
    <t>09.05. 1971  PuMu - HP  8-4</t>
  </si>
  <si>
    <t>27.05. 1973  HP - Lippo  7-1</t>
  </si>
  <si>
    <t>26.  ottelu</t>
  </si>
  <si>
    <t xml:space="preserve">  17 v   7 kk 29 pv</t>
  </si>
  <si>
    <t xml:space="preserve">  17 v   7 kk 25 pv</t>
  </si>
  <si>
    <t xml:space="preserve">  18 v   8 kk   1 pv</t>
  </si>
  <si>
    <t xml:space="preserve">  20 v   8 kk 19 pv</t>
  </si>
  <si>
    <t>2.</t>
  </si>
  <si>
    <t>ykkössarja</t>
  </si>
  <si>
    <t>Seurat</t>
  </si>
  <si>
    <t>KPL = Kouvolan Pallonlyöjät  (1931)</t>
  </si>
  <si>
    <t>HP = Haminan Palloilijat  (1928)</t>
  </si>
  <si>
    <t>HePe = Helsinki-Pesis  (1977)</t>
  </si>
  <si>
    <t>KiU = Kiteen Urheilijat  (1931)</t>
  </si>
  <si>
    <t>suomensarja</t>
  </si>
  <si>
    <t>8.9.1952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</si>
  <si>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</si>
  <si>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</si>
  <si>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</si>
  <si>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</si>
  <si>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</si>
  <si>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</si>
  <si>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</si>
  <si>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</si>
  <si>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</si>
  <si>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</si>
  <si>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</si>
  <si>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</si>
  <si>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</si>
  <si>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</si>
  <si>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1974  Meilahti, Helsinki</t>
  </si>
  <si>
    <t xml:space="preserve">  5-5</t>
  </si>
  <si>
    <t>Itä</t>
  </si>
  <si>
    <t>vai</t>
  </si>
  <si>
    <t>Timo Raussi</t>
  </si>
  <si>
    <t>3592</t>
  </si>
  <si>
    <t xml:space="preserve">  5-8</t>
  </si>
  <si>
    <t>Lauri Oinonen</t>
  </si>
  <si>
    <t>4320</t>
  </si>
  <si>
    <t xml:space="preserve">  6-12</t>
  </si>
  <si>
    <t>3v</t>
  </si>
  <si>
    <t>09.08. 1981  Hyvinkää</t>
  </si>
  <si>
    <t xml:space="preserve">  4-4</t>
  </si>
  <si>
    <t>III p</t>
  </si>
  <si>
    <t>Reijo Salo</t>
  </si>
  <si>
    <t>08.08. 1982  Stadion, Helsinki</t>
  </si>
  <si>
    <t>10-10</t>
  </si>
  <si>
    <t>Ikä ensimmäisessä ottelussa</t>
  </si>
  <si>
    <t>21 v  11 kk  10 pv</t>
  </si>
  <si>
    <t>URA SM-SARJASSA</t>
  </si>
  <si>
    <t>L+T</t>
  </si>
  <si>
    <t>4.</t>
  </si>
  <si>
    <t>10.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</si>
  <si>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</si>
  <si>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</si>
  <si>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</si>
  <si>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</si>
  <si>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</si>
  <si>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18.06. 1975  Hippos, Jyväskylä</t>
  </si>
  <si>
    <t xml:space="preserve">  3-5</t>
  </si>
  <si>
    <t>Aulis Paski</t>
  </si>
  <si>
    <t>03.06. 1981  Kitee</t>
  </si>
  <si>
    <t xml:space="preserve">  7-6</t>
  </si>
  <si>
    <t>Raimo Toropainen</t>
  </si>
  <si>
    <t>22 v  9 kk  10 pv</t>
  </si>
  <si>
    <t>05.08. 1979  Linnala, Imatra</t>
  </si>
  <si>
    <t xml:space="preserve"> ITÄ - LÄNSI - KORTTI</t>
  </si>
  <si>
    <t>10.08. 1980  Jyväskylä</t>
  </si>
  <si>
    <t>5/7</t>
  </si>
  <si>
    <t>4/5</t>
  </si>
  <si>
    <t>1/1</t>
  </si>
  <si>
    <t>0/1</t>
  </si>
  <si>
    <t>2/2</t>
  </si>
  <si>
    <t>3/4</t>
  </si>
  <si>
    <t>10/13</t>
  </si>
  <si>
    <t>7/8</t>
  </si>
  <si>
    <t>1/3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</si>
  <si>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</si>
  <si>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</si>
  <si>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</si>
  <si>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</si>
  <si>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</si>
  <si>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</si>
  <si>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</si>
  <si>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</si>
  <si>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</si>
  <si>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</si>
  <si>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</si>
  <si>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4/6</t>
  </si>
  <si>
    <t>3/5</t>
  </si>
  <si>
    <t xml:space="preserve">      Runkosarja TOP-30</t>
  </si>
  <si>
    <t>18.</t>
  </si>
  <si>
    <t>19.</t>
  </si>
  <si>
    <t>23.</t>
  </si>
  <si>
    <t>21.</t>
  </si>
  <si>
    <t>17.</t>
  </si>
  <si>
    <t>24.</t>
  </si>
  <si>
    <t>30.</t>
  </si>
  <si>
    <t>13.</t>
  </si>
  <si>
    <t>14.</t>
  </si>
  <si>
    <t>20.</t>
  </si>
  <si>
    <t>0-0-1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</si>
  <si>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</si>
  <si>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</si>
  <si>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</si>
  <si>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</si>
  <si>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</si>
  <si>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</si>
  <si>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</si>
  <si>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</si>
  <si>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</si>
  <si>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</si>
  <si>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</si>
  <si>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</si>
  <si>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</si>
  <si>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</si>
  <si>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</si>
  <si>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</si>
  <si>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</si>
  <si>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</si>
  <si>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234.</t>
  </si>
  <si>
    <t>223.</t>
  </si>
  <si>
    <t>158.</t>
  </si>
  <si>
    <t>127.</t>
  </si>
  <si>
    <t xml:space="preserve"> Etenijätilasto</t>
  </si>
  <si>
    <t>114.</t>
  </si>
  <si>
    <t>305.</t>
  </si>
  <si>
    <t>71.</t>
  </si>
  <si>
    <t>108.</t>
  </si>
  <si>
    <t>113.</t>
  </si>
  <si>
    <t>131.</t>
  </si>
  <si>
    <t>43.   31.05. 1981  KaKa - KiU  4-14</t>
  </si>
  <si>
    <t>28 v   8 kk 23 pv</t>
  </si>
  <si>
    <t>30.   25.05. 1980  KiU - Tarmo  21-3</t>
  </si>
  <si>
    <t>176. ottelu</t>
  </si>
  <si>
    <t>65.</t>
  </si>
  <si>
    <t>37.</t>
  </si>
  <si>
    <t>31.</t>
  </si>
  <si>
    <t>628.</t>
  </si>
  <si>
    <t>575.</t>
  </si>
  <si>
    <t>446.</t>
  </si>
  <si>
    <t>351.</t>
  </si>
  <si>
    <t>265.</t>
  </si>
  <si>
    <t>243.</t>
  </si>
  <si>
    <t>202.</t>
  </si>
  <si>
    <t>206.</t>
  </si>
  <si>
    <t>181.</t>
  </si>
  <si>
    <t>166.</t>
  </si>
  <si>
    <t>151.</t>
  </si>
  <si>
    <t>455.</t>
  </si>
  <si>
    <t>244.</t>
  </si>
  <si>
    <t>79.</t>
  </si>
  <si>
    <t>56.</t>
  </si>
  <si>
    <t>59.</t>
  </si>
  <si>
    <t>51.</t>
  </si>
  <si>
    <t>681.</t>
  </si>
  <si>
    <t>518.</t>
  </si>
  <si>
    <t>236.</t>
  </si>
  <si>
    <t>122.</t>
  </si>
  <si>
    <t>106.</t>
  </si>
  <si>
    <t>85.</t>
  </si>
  <si>
    <t>47.</t>
  </si>
  <si>
    <t>36.</t>
  </si>
  <si>
    <t>682.</t>
  </si>
  <si>
    <t>441.</t>
  </si>
  <si>
    <t>323.</t>
  </si>
  <si>
    <t>258.</t>
  </si>
  <si>
    <t>191.</t>
  </si>
  <si>
    <t>96.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</si>
  <si>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</si>
  <si>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</si>
  <si>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</si>
  <si>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</si>
  <si>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</si>
  <si>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</si>
  <si>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</si>
  <si>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</si>
  <si>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</si>
  <si>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</si>
  <si>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</si>
  <si>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</si>
  <si>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</si>
  <si>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>62.   09.06. 1971  KPL - HP  6-5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</si>
  <si>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</si>
  <si>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</si>
  <si>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</si>
  <si>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</si>
  <si>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</si>
  <si>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</si>
  <si>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</si>
  <si>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</si>
  <si>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</si>
  <si>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</si>
  <si>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KAIKKIEN AIKOJEN TILASTOT, TOP-10</t>
  </si>
  <si>
    <t>Haminan Palloilijat</t>
  </si>
  <si>
    <t>Kouvolan Pallonlyöjät</t>
  </si>
  <si>
    <t>Helsinki-Pesis</t>
  </si>
  <si>
    <t>Kiteen Urheilijat</t>
  </si>
  <si>
    <t>411 307</t>
  </si>
  <si>
    <t>143.   17.05. 1981  KiU - KaMa  8-6</t>
  </si>
  <si>
    <t xml:space="preserve">  62.   09.06. 1971  KPL - HP  6-5</t>
  </si>
  <si>
    <t>92.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</si>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</sst>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6" fillId="3" borderId="9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2" borderId="10" xfId="0" applyFont="1" applyFill="1" applyBorder="1" applyAlignment="1"/>
    <xf numFmtId="0" fontId="3" fillId="8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165" fontId="3" fillId="6" borderId="1" xfId="0" quotePrefix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4" borderId="13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/>
    <xf numFmtId="0" fontId="3" fillId="3" borderId="8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7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71" customWidth="1"/>
    <col min="26" max="26" width="8.7109375" style="71" customWidth="1"/>
    <col min="27" max="27" width="0.7109375" style="34" customWidth="1"/>
    <col min="28" max="31" width="6.7109375" style="71" customWidth="1"/>
    <col min="32" max="32" width="0.7109375" style="34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10"/>
  </cols>
  <sheetData>
    <row r="1" spans="1:55" ht="16.5" customHeight="1" x14ac:dyDescent="0.25">
      <c r="A1" s="153"/>
      <c r="B1" s="2" t="s">
        <v>33</v>
      </c>
      <c r="C1" s="2"/>
      <c r="D1" s="3"/>
      <c r="E1" s="4" t="s">
        <v>65</v>
      </c>
      <c r="F1" s="5"/>
      <c r="G1" s="5"/>
      <c r="H1" s="5"/>
      <c r="I1" s="5"/>
      <c r="J1" s="5"/>
      <c r="K1" s="5"/>
      <c r="L1" s="5"/>
      <c r="M1" s="5"/>
      <c r="N1" s="154"/>
      <c r="O1" s="5"/>
      <c r="P1" s="7"/>
      <c r="Q1" s="7"/>
      <c r="R1" s="7"/>
      <c r="S1" s="7"/>
      <c r="T1" s="7"/>
      <c r="U1" s="5"/>
      <c r="V1" s="6"/>
      <c r="W1" s="6"/>
      <c r="X1" s="6"/>
      <c r="Y1" s="6"/>
      <c r="Z1" s="6"/>
      <c r="AA1" s="7"/>
      <c r="AB1" s="6"/>
      <c r="AC1" s="6"/>
      <c r="AD1" s="6"/>
      <c r="AE1" s="6"/>
      <c r="AF1" s="7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157" customFormat="1" ht="15" customHeight="1" x14ac:dyDescent="0.2">
      <c r="A2" s="155"/>
      <c r="B2" s="10" t="s">
        <v>66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140</v>
      </c>
      <c r="Q2" s="20"/>
      <c r="R2" s="14"/>
      <c r="S2" s="21"/>
      <c r="T2" s="19"/>
      <c r="U2" s="20" t="s">
        <v>15</v>
      </c>
      <c r="V2" s="14"/>
      <c r="W2" s="14"/>
      <c r="X2" s="20"/>
      <c r="Y2" s="160"/>
      <c r="Z2" s="161"/>
      <c r="AA2" s="19"/>
      <c r="AB2" s="22" t="s">
        <v>152</v>
      </c>
      <c r="AC2" s="20"/>
      <c r="AD2" s="14"/>
      <c r="AE2" s="21"/>
      <c r="AF2" s="19"/>
      <c r="AG2" s="22" t="s">
        <v>127</v>
      </c>
      <c r="AH2" s="14"/>
      <c r="AI2" s="14"/>
      <c r="AJ2" s="15"/>
      <c r="AK2" s="19"/>
      <c r="AL2" s="22" t="s">
        <v>128</v>
      </c>
      <c r="AM2" s="20"/>
      <c r="AN2" s="20"/>
      <c r="AO2" s="156" t="s">
        <v>129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157" customFormat="1" ht="15" customHeight="1" x14ac:dyDescent="0.2">
      <c r="A3" s="15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100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100</v>
      </c>
      <c r="AE3" s="18" t="s">
        <v>16</v>
      </c>
      <c r="AF3" s="24"/>
      <c r="AG3" s="18" t="s">
        <v>130</v>
      </c>
      <c r="AH3" s="18" t="s">
        <v>131</v>
      </c>
      <c r="AI3" s="15" t="s">
        <v>132</v>
      </c>
      <c r="AJ3" s="18" t="s">
        <v>133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157" customFormat="1" ht="15" customHeight="1" x14ac:dyDescent="0.2">
      <c r="A4" s="155"/>
      <c r="B4" s="25">
        <v>1970</v>
      </c>
      <c r="C4" s="25" t="s">
        <v>42</v>
      </c>
      <c r="D4" s="26" t="s">
        <v>43</v>
      </c>
      <c r="E4" s="25">
        <v>2</v>
      </c>
      <c r="F4" s="25">
        <v>0</v>
      </c>
      <c r="G4" s="27">
        <v>1</v>
      </c>
      <c r="H4" s="25">
        <v>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28"/>
      <c r="AQ4" s="25">
        <v>1</v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157" customFormat="1" ht="15" customHeight="1" x14ac:dyDescent="0.2">
      <c r="A5" s="155"/>
      <c r="B5" s="25">
        <v>1971</v>
      </c>
      <c r="C5" s="25" t="s">
        <v>38</v>
      </c>
      <c r="D5" s="26" t="s">
        <v>43</v>
      </c>
      <c r="E5" s="25">
        <v>20</v>
      </c>
      <c r="F5" s="25">
        <v>0</v>
      </c>
      <c r="G5" s="27">
        <v>2</v>
      </c>
      <c r="H5" s="25">
        <v>10</v>
      </c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7"/>
      <c r="AP5" s="28"/>
      <c r="AQ5" s="25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157" customFormat="1" ht="15" customHeight="1" x14ac:dyDescent="0.2">
      <c r="A6" s="155"/>
      <c r="B6" s="25">
        <v>1972</v>
      </c>
      <c r="C6" s="25" t="s">
        <v>44</v>
      </c>
      <c r="D6" s="26" t="s">
        <v>43</v>
      </c>
      <c r="E6" s="25">
        <v>22</v>
      </c>
      <c r="F6" s="25">
        <v>0</v>
      </c>
      <c r="G6" s="27">
        <v>7</v>
      </c>
      <c r="H6" s="25">
        <v>33</v>
      </c>
      <c r="I6" s="25"/>
      <c r="J6" s="25"/>
      <c r="K6" s="25"/>
      <c r="L6" s="25"/>
      <c r="M6" s="25"/>
      <c r="N6" s="25"/>
      <c r="O6" s="24"/>
      <c r="P6" s="18"/>
      <c r="Q6" s="18" t="s">
        <v>101</v>
      </c>
      <c r="R6" s="18" t="s">
        <v>141</v>
      </c>
      <c r="S6" s="18"/>
      <c r="T6" s="24"/>
      <c r="U6" s="25"/>
      <c r="V6" s="25"/>
      <c r="W6" s="27"/>
      <c r="X6" s="25"/>
      <c r="Y6" s="25"/>
      <c r="Z6" s="25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7"/>
      <c r="AP6" s="28"/>
      <c r="AQ6" s="25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157" customFormat="1" ht="15" customHeight="1" x14ac:dyDescent="0.2">
      <c r="A7" s="155"/>
      <c r="B7" s="25">
        <v>1973</v>
      </c>
      <c r="C7" s="25" t="s">
        <v>44</v>
      </c>
      <c r="D7" s="26" t="s">
        <v>43</v>
      </c>
      <c r="E7" s="25">
        <v>22</v>
      </c>
      <c r="F7" s="25">
        <v>2</v>
      </c>
      <c r="G7" s="27">
        <v>7</v>
      </c>
      <c r="H7" s="25">
        <v>29</v>
      </c>
      <c r="I7" s="25"/>
      <c r="J7" s="25"/>
      <c r="K7" s="25"/>
      <c r="L7" s="25"/>
      <c r="M7" s="25"/>
      <c r="N7" s="25"/>
      <c r="O7" s="24"/>
      <c r="P7" s="18"/>
      <c r="Q7" s="18" t="s">
        <v>46</v>
      </c>
      <c r="R7" s="18" t="s">
        <v>142</v>
      </c>
      <c r="S7" s="18"/>
      <c r="T7" s="24"/>
      <c r="U7" s="25"/>
      <c r="V7" s="25"/>
      <c r="W7" s="27"/>
      <c r="X7" s="25"/>
      <c r="Y7" s="25"/>
      <c r="Z7" s="25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28"/>
      <c r="AQ7" s="25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157" customFormat="1" ht="15" customHeight="1" x14ac:dyDescent="0.2">
      <c r="A8" s="155"/>
      <c r="B8" s="25">
        <v>1974</v>
      </c>
      <c r="C8" s="25" t="s">
        <v>45</v>
      </c>
      <c r="D8" s="26" t="s">
        <v>43</v>
      </c>
      <c r="E8" s="25">
        <v>21</v>
      </c>
      <c r="F8" s="27">
        <v>4</v>
      </c>
      <c r="G8" s="25">
        <v>12</v>
      </c>
      <c r="H8" s="25">
        <v>24</v>
      </c>
      <c r="I8" s="25"/>
      <c r="J8" s="25"/>
      <c r="K8" s="25"/>
      <c r="L8" s="25"/>
      <c r="M8" s="25"/>
      <c r="N8" s="25"/>
      <c r="O8" s="24"/>
      <c r="P8" s="18" t="s">
        <v>143</v>
      </c>
      <c r="Q8" s="18" t="s">
        <v>39</v>
      </c>
      <c r="R8" s="18" t="s">
        <v>102</v>
      </c>
      <c r="S8" s="18"/>
      <c r="T8" s="24"/>
      <c r="U8" s="25"/>
      <c r="V8" s="25"/>
      <c r="W8" s="27"/>
      <c r="X8" s="25"/>
      <c r="Y8" s="25"/>
      <c r="Z8" s="25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>
        <v>1</v>
      </c>
      <c r="AM8" s="25"/>
      <c r="AN8" s="25"/>
      <c r="AO8" s="27">
        <v>1</v>
      </c>
      <c r="AP8" s="28"/>
      <c r="AQ8" s="25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157" customFormat="1" ht="15" customHeight="1" x14ac:dyDescent="0.2">
      <c r="A9" s="155"/>
      <c r="B9" s="25">
        <v>1975</v>
      </c>
      <c r="C9" s="25" t="s">
        <v>46</v>
      </c>
      <c r="D9" s="26" t="s">
        <v>43</v>
      </c>
      <c r="E9" s="25">
        <v>20</v>
      </c>
      <c r="F9" s="25">
        <v>2</v>
      </c>
      <c r="G9" s="27">
        <v>4</v>
      </c>
      <c r="H9" s="25">
        <v>28</v>
      </c>
      <c r="I9" s="25"/>
      <c r="J9" s="25"/>
      <c r="K9" s="25"/>
      <c r="L9" s="25"/>
      <c r="M9" s="25"/>
      <c r="N9" s="25"/>
      <c r="O9" s="24"/>
      <c r="P9" s="18"/>
      <c r="Q9" s="18" t="s">
        <v>46</v>
      </c>
      <c r="R9" s="18" t="s">
        <v>144</v>
      </c>
      <c r="S9" s="18"/>
      <c r="T9" s="24"/>
      <c r="U9" s="25"/>
      <c r="V9" s="25"/>
      <c r="W9" s="27"/>
      <c r="X9" s="25"/>
      <c r="Y9" s="25"/>
      <c r="Z9" s="25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>
        <v>1</v>
      </c>
      <c r="AN9" s="25"/>
      <c r="AO9" s="27"/>
      <c r="AP9" s="28"/>
      <c r="AQ9" s="25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157" customFormat="1" ht="15" customHeight="1" x14ac:dyDescent="0.2">
      <c r="A10" s="155"/>
      <c r="B10" s="25">
        <v>1976</v>
      </c>
      <c r="C10" s="25" t="s">
        <v>34</v>
      </c>
      <c r="D10" s="26" t="s">
        <v>43</v>
      </c>
      <c r="E10" s="25">
        <v>21</v>
      </c>
      <c r="F10" s="25">
        <v>0</v>
      </c>
      <c r="G10" s="25">
        <v>8</v>
      </c>
      <c r="H10" s="25">
        <v>21</v>
      </c>
      <c r="I10" s="25"/>
      <c r="J10" s="25"/>
      <c r="K10" s="25"/>
      <c r="L10" s="25"/>
      <c r="M10" s="25"/>
      <c r="N10" s="25"/>
      <c r="O10" s="24"/>
      <c r="P10" s="18"/>
      <c r="Q10" s="18" t="s">
        <v>145</v>
      </c>
      <c r="R10" s="18"/>
      <c r="S10" s="18"/>
      <c r="T10" s="24"/>
      <c r="U10" s="25"/>
      <c r="V10" s="25"/>
      <c r="W10" s="27"/>
      <c r="X10" s="25"/>
      <c r="Y10" s="25"/>
      <c r="Z10" s="25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7"/>
      <c r="AO10" s="27"/>
      <c r="AP10" s="28"/>
      <c r="AQ10" s="25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157" customFormat="1" ht="15" customHeight="1" x14ac:dyDescent="0.2">
      <c r="A11" s="155"/>
      <c r="B11" s="29">
        <v>1977</v>
      </c>
      <c r="C11" s="29" t="s">
        <v>45</v>
      </c>
      <c r="D11" s="30" t="s">
        <v>35</v>
      </c>
      <c r="E11" s="29"/>
      <c r="F11" s="31" t="s">
        <v>64</v>
      </c>
      <c r="G11" s="32"/>
      <c r="H11" s="29"/>
      <c r="I11" s="29"/>
      <c r="J11" s="29"/>
      <c r="K11" s="29"/>
      <c r="L11" s="29"/>
      <c r="M11" s="29"/>
      <c r="N11" s="29"/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7"/>
      <c r="AO11" s="27"/>
      <c r="AP11" s="28"/>
      <c r="AQ11" s="25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157" customFormat="1" ht="15" customHeight="1" x14ac:dyDescent="0.25">
      <c r="A12" s="155"/>
      <c r="B12" s="25">
        <v>1978</v>
      </c>
      <c r="C12" s="25" t="s">
        <v>34</v>
      </c>
      <c r="D12" s="26" t="s">
        <v>35</v>
      </c>
      <c r="E12" s="25">
        <v>21</v>
      </c>
      <c r="F12" s="25">
        <v>1</v>
      </c>
      <c r="G12" s="27">
        <v>9</v>
      </c>
      <c r="H12" s="25">
        <v>14</v>
      </c>
      <c r="I12" s="25">
        <v>82</v>
      </c>
      <c r="J12" s="25">
        <v>33</v>
      </c>
      <c r="K12" s="25">
        <v>28</v>
      </c>
      <c r="L12" s="25">
        <v>11</v>
      </c>
      <c r="M12" s="25">
        <v>10</v>
      </c>
      <c r="N12" s="33" t="s">
        <v>41</v>
      </c>
      <c r="O12" s="34"/>
      <c r="P12" s="18"/>
      <c r="Q12" s="25" t="s">
        <v>42</v>
      </c>
      <c r="R12" s="18" t="s">
        <v>146</v>
      </c>
      <c r="S12" s="18" t="s">
        <v>147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7"/>
      <c r="AO12" s="27"/>
      <c r="AP12" s="28"/>
      <c r="AQ12" s="25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157" customFormat="1" ht="15" customHeight="1" x14ac:dyDescent="0.25">
      <c r="A13" s="155"/>
      <c r="B13" s="25">
        <v>1979</v>
      </c>
      <c r="C13" s="25" t="s">
        <v>36</v>
      </c>
      <c r="D13" s="35" t="s">
        <v>37</v>
      </c>
      <c r="E13" s="25">
        <v>22</v>
      </c>
      <c r="F13" s="25">
        <v>0</v>
      </c>
      <c r="G13" s="27">
        <v>4</v>
      </c>
      <c r="H13" s="25">
        <v>35</v>
      </c>
      <c r="I13" s="25">
        <v>99</v>
      </c>
      <c r="J13" s="25">
        <v>54</v>
      </c>
      <c r="K13" s="27">
        <v>25</v>
      </c>
      <c r="L13" s="27">
        <v>16</v>
      </c>
      <c r="M13" s="28">
        <v>4</v>
      </c>
      <c r="N13" s="33" t="s">
        <v>41</v>
      </c>
      <c r="O13" s="34"/>
      <c r="P13" s="18"/>
      <c r="Q13" s="18" t="s">
        <v>101</v>
      </c>
      <c r="R13" s="18" t="s">
        <v>148</v>
      </c>
      <c r="S13" s="18" t="s">
        <v>36</v>
      </c>
      <c r="T13" s="24"/>
      <c r="U13" s="38">
        <v>6</v>
      </c>
      <c r="V13" s="36">
        <v>1</v>
      </c>
      <c r="W13" s="36">
        <v>1</v>
      </c>
      <c r="X13" s="36">
        <v>12</v>
      </c>
      <c r="Y13" s="36">
        <v>25</v>
      </c>
      <c r="Z13" s="166" t="s">
        <v>41</v>
      </c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>
        <v>1</v>
      </c>
      <c r="AM13" s="25"/>
      <c r="AN13" s="27"/>
      <c r="AO13" s="27"/>
      <c r="AP13" s="28"/>
      <c r="AQ13" s="25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157" customFormat="1" ht="15" customHeight="1" x14ac:dyDescent="0.25">
      <c r="A14" s="155"/>
      <c r="B14" s="25">
        <v>1980</v>
      </c>
      <c r="C14" s="25" t="s">
        <v>38</v>
      </c>
      <c r="D14" s="35" t="s">
        <v>37</v>
      </c>
      <c r="E14" s="25">
        <v>22</v>
      </c>
      <c r="F14" s="25">
        <v>2</v>
      </c>
      <c r="G14" s="27">
        <v>7</v>
      </c>
      <c r="H14" s="25">
        <v>38</v>
      </c>
      <c r="I14" s="25">
        <v>135</v>
      </c>
      <c r="J14" s="25">
        <v>59</v>
      </c>
      <c r="K14" s="27">
        <v>39</v>
      </c>
      <c r="L14" s="27">
        <v>28</v>
      </c>
      <c r="M14" s="28">
        <v>9</v>
      </c>
      <c r="N14" s="33" t="s">
        <v>41</v>
      </c>
      <c r="O14" s="34"/>
      <c r="P14" s="18"/>
      <c r="Q14" s="18" t="s">
        <v>38</v>
      </c>
      <c r="R14" s="18" t="s">
        <v>149</v>
      </c>
      <c r="S14" s="18" t="s">
        <v>46</v>
      </c>
      <c r="T14" s="24"/>
      <c r="U14" s="25"/>
      <c r="V14" s="25"/>
      <c r="W14" s="25"/>
      <c r="X14" s="25"/>
      <c r="Y14" s="25"/>
      <c r="Z14" s="25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>
        <v>1</v>
      </c>
      <c r="AM14" s="25"/>
      <c r="AN14" s="27"/>
      <c r="AO14" s="27"/>
      <c r="AP14" s="28"/>
      <c r="AQ14" s="25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157" customFormat="1" ht="15" customHeight="1" x14ac:dyDescent="0.25">
      <c r="A15" s="155"/>
      <c r="B15" s="25">
        <v>1981</v>
      </c>
      <c r="C15" s="25" t="s">
        <v>36</v>
      </c>
      <c r="D15" s="35" t="s">
        <v>37</v>
      </c>
      <c r="E15" s="25">
        <v>22</v>
      </c>
      <c r="F15" s="25">
        <v>3</v>
      </c>
      <c r="G15" s="27">
        <v>9</v>
      </c>
      <c r="H15" s="25">
        <v>35</v>
      </c>
      <c r="I15" s="25">
        <v>137</v>
      </c>
      <c r="J15" s="25">
        <v>69</v>
      </c>
      <c r="K15" s="27">
        <v>24</v>
      </c>
      <c r="L15" s="27">
        <v>32</v>
      </c>
      <c r="M15" s="28">
        <v>12</v>
      </c>
      <c r="N15" s="37">
        <v>0.6116071428571429</v>
      </c>
      <c r="O15" s="34"/>
      <c r="P15" s="18"/>
      <c r="Q15" s="18" t="s">
        <v>144</v>
      </c>
      <c r="R15" s="18"/>
      <c r="S15" s="18" t="s">
        <v>150</v>
      </c>
      <c r="T15" s="24"/>
      <c r="U15" s="38">
        <v>6</v>
      </c>
      <c r="V15" s="36">
        <v>0</v>
      </c>
      <c r="W15" s="36">
        <v>4</v>
      </c>
      <c r="X15" s="36">
        <v>10</v>
      </c>
      <c r="Y15" s="36">
        <v>41</v>
      </c>
      <c r="Z15" s="65">
        <v>0.68300000000000005</v>
      </c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>
        <v>1</v>
      </c>
      <c r="AM15" s="25">
        <v>1</v>
      </c>
      <c r="AN15" s="27"/>
      <c r="AO15" s="27"/>
      <c r="AP15" s="28"/>
      <c r="AQ15" s="25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157" customFormat="1" ht="15" customHeight="1" x14ac:dyDescent="0.25">
      <c r="A16" s="155"/>
      <c r="B16" s="25">
        <v>1982</v>
      </c>
      <c r="C16" s="25" t="s">
        <v>39</v>
      </c>
      <c r="D16" s="35" t="s">
        <v>40</v>
      </c>
      <c r="E16" s="25">
        <v>18</v>
      </c>
      <c r="F16" s="25">
        <v>2</v>
      </c>
      <c r="G16" s="27">
        <v>8</v>
      </c>
      <c r="H16" s="25">
        <v>21</v>
      </c>
      <c r="I16" s="25">
        <v>113</v>
      </c>
      <c r="J16" s="25">
        <v>53</v>
      </c>
      <c r="K16" s="27">
        <v>27</v>
      </c>
      <c r="L16" s="27">
        <v>23</v>
      </c>
      <c r="M16" s="28">
        <v>10</v>
      </c>
      <c r="N16" s="37">
        <v>0.61748633879781423</v>
      </c>
      <c r="O16" s="34"/>
      <c r="P16" s="18"/>
      <c r="Q16" s="18"/>
      <c r="R16" s="18"/>
      <c r="S16" s="18" t="s">
        <v>147</v>
      </c>
      <c r="T16" s="24"/>
      <c r="U16" s="38">
        <v>6</v>
      </c>
      <c r="V16" s="38">
        <v>0</v>
      </c>
      <c r="W16" s="38">
        <v>2</v>
      </c>
      <c r="X16" s="38">
        <v>5</v>
      </c>
      <c r="Y16" s="38">
        <v>22</v>
      </c>
      <c r="Z16" s="65">
        <v>0.48899999999999999</v>
      </c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>
        <v>1</v>
      </c>
      <c r="AM16" s="25"/>
      <c r="AN16" s="27"/>
      <c r="AO16" s="27"/>
      <c r="AP16" s="28"/>
      <c r="AQ16" s="25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157" customFormat="1" ht="15" customHeight="1" x14ac:dyDescent="0.25">
      <c r="A17" s="155"/>
      <c r="B17" s="39">
        <v>1983</v>
      </c>
      <c r="C17" s="40" t="s">
        <v>57</v>
      </c>
      <c r="D17" s="41" t="s">
        <v>40</v>
      </c>
      <c r="E17" s="40"/>
      <c r="F17" s="42" t="s">
        <v>58</v>
      </c>
      <c r="G17" s="43"/>
      <c r="H17" s="44"/>
      <c r="I17" s="40"/>
      <c r="J17" s="40"/>
      <c r="K17" s="40"/>
      <c r="L17" s="40"/>
      <c r="M17" s="40"/>
      <c r="N17" s="45"/>
      <c r="O17" s="24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5"/>
      <c r="AA17" s="3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"/>
      <c r="AN17" s="27">
        <v>1</v>
      </c>
      <c r="AO17" s="27"/>
      <c r="AP17" s="28"/>
      <c r="AQ17" s="25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157" customFormat="1" ht="15" customHeight="1" x14ac:dyDescent="0.25">
      <c r="A18" s="155"/>
      <c r="B18" s="25">
        <v>1984</v>
      </c>
      <c r="C18" s="25" t="s">
        <v>36</v>
      </c>
      <c r="D18" s="35" t="s">
        <v>40</v>
      </c>
      <c r="E18" s="25">
        <v>0</v>
      </c>
      <c r="F18" s="27">
        <v>0</v>
      </c>
      <c r="G18" s="25">
        <v>0</v>
      </c>
      <c r="H18" s="25">
        <v>0</v>
      </c>
      <c r="I18" s="25">
        <v>0</v>
      </c>
      <c r="J18" s="25">
        <v>0</v>
      </c>
      <c r="K18" s="27">
        <v>0</v>
      </c>
      <c r="L18" s="27">
        <v>0</v>
      </c>
      <c r="M18" s="28">
        <v>0</v>
      </c>
      <c r="N18" s="33" t="s">
        <v>41</v>
      </c>
      <c r="O18" s="34"/>
      <c r="P18" s="18"/>
      <c r="Q18" s="18"/>
      <c r="R18" s="18"/>
      <c r="S18" s="18"/>
      <c r="T18" s="24"/>
      <c r="U18" s="38">
        <v>6</v>
      </c>
      <c r="V18" s="36">
        <v>1</v>
      </c>
      <c r="W18" s="36">
        <v>8</v>
      </c>
      <c r="X18" s="36">
        <v>5</v>
      </c>
      <c r="Y18" s="36">
        <v>27</v>
      </c>
      <c r="Z18" s="65">
        <v>0.54</v>
      </c>
      <c r="AA18" s="34"/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25"/>
      <c r="AM18" s="25"/>
      <c r="AN18" s="27"/>
      <c r="AO18" s="27"/>
      <c r="AP18" s="28"/>
      <c r="AQ18" s="25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157" customFormat="1" ht="15" customHeight="1" x14ac:dyDescent="0.2">
      <c r="A19" s="158"/>
      <c r="B19" s="16" t="s">
        <v>7</v>
      </c>
      <c r="C19" s="17"/>
      <c r="D19" s="15"/>
      <c r="E19" s="18">
        <v>233</v>
      </c>
      <c r="F19" s="18">
        <v>16</v>
      </c>
      <c r="G19" s="18">
        <v>78</v>
      </c>
      <c r="H19" s="18">
        <v>288</v>
      </c>
      <c r="I19" s="18">
        <v>566</v>
      </c>
      <c r="J19" s="18">
        <v>268</v>
      </c>
      <c r="K19" s="18">
        <v>143</v>
      </c>
      <c r="L19" s="18">
        <v>110</v>
      </c>
      <c r="M19" s="18">
        <v>45</v>
      </c>
      <c r="N19" s="46">
        <v>0.61399999999999999</v>
      </c>
      <c r="O19" s="24"/>
      <c r="P19" s="102" t="s">
        <v>134</v>
      </c>
      <c r="Q19" s="102" t="s">
        <v>151</v>
      </c>
      <c r="R19" s="102" t="s">
        <v>134</v>
      </c>
      <c r="S19" s="102" t="s">
        <v>134</v>
      </c>
      <c r="T19" s="24"/>
      <c r="U19" s="18">
        <v>24</v>
      </c>
      <c r="V19" s="18">
        <v>2</v>
      </c>
      <c r="W19" s="18">
        <v>15</v>
      </c>
      <c r="X19" s="18">
        <v>32</v>
      </c>
      <c r="Y19" s="18">
        <v>115</v>
      </c>
      <c r="Z19" s="46">
        <v>0.58099999999999996</v>
      </c>
      <c r="AA19" s="24"/>
      <c r="AB19" s="102" t="s">
        <v>134</v>
      </c>
      <c r="AC19" s="102" t="s">
        <v>134</v>
      </c>
      <c r="AD19" s="102" t="s">
        <v>134</v>
      </c>
      <c r="AE19" s="102" t="s">
        <v>134</v>
      </c>
      <c r="AF19" s="24"/>
      <c r="AG19" s="102" t="s">
        <v>135</v>
      </c>
      <c r="AH19" s="102" t="s">
        <v>135</v>
      </c>
      <c r="AI19" s="102" t="s">
        <v>135</v>
      </c>
      <c r="AJ19" s="102" t="s">
        <v>135</v>
      </c>
      <c r="AK19" s="24"/>
      <c r="AL19" s="18">
        <v>5</v>
      </c>
      <c r="AM19" s="18">
        <v>2</v>
      </c>
      <c r="AN19" s="18">
        <v>1</v>
      </c>
      <c r="AO19" s="18">
        <v>1</v>
      </c>
      <c r="AP19" s="18">
        <v>0</v>
      </c>
      <c r="AQ19" s="18">
        <v>1</v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157" customFormat="1" ht="15" customHeight="1" x14ac:dyDescent="0.2">
      <c r="A20" s="158"/>
      <c r="B20" s="16" t="s">
        <v>252</v>
      </c>
      <c r="C20" s="17"/>
      <c r="D20" s="15"/>
      <c r="E20" s="17"/>
      <c r="F20" s="14"/>
      <c r="G20" s="14"/>
      <c r="H20" s="14" t="s">
        <v>251</v>
      </c>
      <c r="I20" s="14"/>
      <c r="J20" s="14"/>
      <c r="K20" s="14"/>
      <c r="L20" s="14"/>
      <c r="M20" s="14"/>
      <c r="N20" s="159"/>
      <c r="O20" s="24"/>
      <c r="P20" s="22"/>
      <c r="Q20" s="20"/>
      <c r="R20" s="160"/>
      <c r="S20" s="161"/>
      <c r="T20" s="24"/>
      <c r="U20" s="22"/>
      <c r="V20" s="20"/>
      <c r="W20" s="160"/>
      <c r="X20" s="20"/>
      <c r="Y20" s="160"/>
      <c r="Z20" s="161"/>
      <c r="AA20" s="24"/>
      <c r="AB20" s="22"/>
      <c r="AC20" s="20"/>
      <c r="AD20" s="160"/>
      <c r="AE20" s="161"/>
      <c r="AF20" s="24"/>
      <c r="AG20" s="162"/>
      <c r="AH20" s="163"/>
      <c r="AI20" s="163"/>
      <c r="AJ20" s="164"/>
      <c r="AK20" s="24"/>
      <c r="AL20" s="17"/>
      <c r="AM20" s="14"/>
      <c r="AN20" s="14"/>
      <c r="AO20" s="14"/>
      <c r="AP20" s="14"/>
      <c r="AQ20" s="15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ht="15" customHeight="1" x14ac:dyDescent="0.2">
      <c r="A21" s="155"/>
      <c r="B21" s="26" t="s">
        <v>2</v>
      </c>
      <c r="C21" s="28"/>
      <c r="D21" s="47">
        <v>977.7</v>
      </c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24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157" customFormat="1" ht="15" customHeight="1" x14ac:dyDescent="0.25">
      <c r="A22" s="155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34"/>
      <c r="P22" s="48"/>
      <c r="Q22" s="51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24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ht="15" customHeight="1" x14ac:dyDescent="0.25">
      <c r="A23" s="155"/>
      <c r="B23" s="22" t="s">
        <v>99</v>
      </c>
      <c r="C23" s="52"/>
      <c r="D23" s="52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8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53" t="s">
        <v>28</v>
      </c>
      <c r="Q23" s="53"/>
      <c r="R23" s="12"/>
      <c r="S23" s="12"/>
      <c r="T23" s="54"/>
      <c r="U23" s="54"/>
      <c r="V23" s="54"/>
      <c r="W23" s="54"/>
      <c r="X23" s="54"/>
      <c r="Y23" s="12"/>
      <c r="Z23" s="12"/>
      <c r="AA23" s="12"/>
      <c r="AB23" s="12"/>
      <c r="AC23" s="12"/>
      <c r="AD23" s="12"/>
      <c r="AE23" s="55"/>
      <c r="AF23" s="24"/>
      <c r="AG23" s="53" t="s">
        <v>243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55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" customHeight="1" x14ac:dyDescent="0.25">
      <c r="A24" s="155"/>
      <c r="B24" s="53" t="s">
        <v>12</v>
      </c>
      <c r="C24" s="12"/>
      <c r="D24" s="55"/>
      <c r="E24" s="25">
        <v>233</v>
      </c>
      <c r="F24" s="25">
        <v>16</v>
      </c>
      <c r="G24" s="25">
        <v>78</v>
      </c>
      <c r="H24" s="25">
        <v>288</v>
      </c>
      <c r="I24" s="25">
        <v>566</v>
      </c>
      <c r="J24" s="48"/>
      <c r="K24" s="56">
        <v>0.40343347639484978</v>
      </c>
      <c r="L24" s="56">
        <v>1.2360515021459229</v>
      </c>
      <c r="M24" s="56">
        <v>5.3904761904761909</v>
      </c>
      <c r="N24" s="57">
        <v>0.61399999999999999</v>
      </c>
      <c r="O24" s="34">
        <f>PRODUCT(I24/N24)</f>
        <v>921.82410423452768</v>
      </c>
      <c r="P24" s="175" t="s">
        <v>9</v>
      </c>
      <c r="Q24" s="188"/>
      <c r="R24" s="176" t="s">
        <v>47</v>
      </c>
      <c r="S24" s="189"/>
      <c r="T24" s="189"/>
      <c r="U24" s="189"/>
      <c r="V24" s="189"/>
      <c r="W24" s="189"/>
      <c r="X24" s="189"/>
      <c r="Y24" s="190" t="s">
        <v>11</v>
      </c>
      <c r="Z24" s="190"/>
      <c r="AA24" s="176"/>
      <c r="AB24" s="176"/>
      <c r="AC24" s="190" t="s">
        <v>54</v>
      </c>
      <c r="AD24" s="191"/>
      <c r="AE24" s="192"/>
      <c r="AF24" s="193"/>
      <c r="AG24" s="208"/>
      <c r="AH24" s="215"/>
      <c r="AI24" s="190"/>
      <c r="AJ24" s="176"/>
      <c r="AK24" s="176"/>
      <c r="AL24" s="176"/>
      <c r="AM24" s="190"/>
      <c r="AN24" s="176"/>
      <c r="AO24" s="176"/>
      <c r="AP24" s="176"/>
      <c r="AQ24" s="177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ht="15" customHeight="1" x14ac:dyDescent="0.25">
      <c r="A25" s="155"/>
      <c r="B25" s="58" t="s">
        <v>14</v>
      </c>
      <c r="C25" s="59"/>
      <c r="D25" s="60"/>
      <c r="E25" s="25"/>
      <c r="F25" s="25"/>
      <c r="G25" s="25"/>
      <c r="H25" s="25"/>
      <c r="I25" s="25"/>
      <c r="J25" s="48"/>
      <c r="K25" s="56"/>
      <c r="L25" s="56"/>
      <c r="M25" s="56"/>
      <c r="N25" s="57"/>
      <c r="O25" s="34" t="e">
        <f>PRODUCT(I25/N25)</f>
        <v>#DIV/0!</v>
      </c>
      <c r="P25" s="194" t="s">
        <v>136</v>
      </c>
      <c r="Q25" s="195"/>
      <c r="R25" s="189" t="s">
        <v>49</v>
      </c>
      <c r="S25" s="189"/>
      <c r="T25" s="189"/>
      <c r="U25" s="189"/>
      <c r="V25" s="189"/>
      <c r="W25" s="189"/>
      <c r="X25" s="189"/>
      <c r="Y25" s="196" t="s">
        <v>48</v>
      </c>
      <c r="Z25" s="196"/>
      <c r="AA25" s="189"/>
      <c r="AB25" s="189"/>
      <c r="AC25" s="196" t="s">
        <v>53</v>
      </c>
      <c r="AD25" s="197"/>
      <c r="AE25" s="192"/>
      <c r="AF25" s="193"/>
      <c r="AG25" s="208"/>
      <c r="AH25" s="197"/>
      <c r="AI25" s="196"/>
      <c r="AJ25" s="189"/>
      <c r="AK25" s="189"/>
      <c r="AL25" s="189"/>
      <c r="AM25" s="196"/>
      <c r="AN25" s="189"/>
      <c r="AO25" s="189"/>
      <c r="AP25" s="189"/>
      <c r="AQ25" s="192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ht="15" customHeight="1" x14ac:dyDescent="0.2">
      <c r="A26" s="155"/>
      <c r="B26" s="61" t="s">
        <v>15</v>
      </c>
      <c r="C26" s="62"/>
      <c r="D26" s="63"/>
      <c r="E26" s="38">
        <v>24</v>
      </c>
      <c r="F26" s="38">
        <v>2</v>
      </c>
      <c r="G26" s="38">
        <v>15</v>
      </c>
      <c r="H26" s="38">
        <v>32</v>
      </c>
      <c r="I26" s="38">
        <v>115</v>
      </c>
      <c r="J26" s="48"/>
      <c r="K26" s="64">
        <v>0.70833333333333337</v>
      </c>
      <c r="L26" s="64">
        <v>1.3333333333333333</v>
      </c>
      <c r="M26" s="64">
        <v>4.791666666666667</v>
      </c>
      <c r="N26" s="65">
        <v>0.58099999999999996</v>
      </c>
      <c r="O26" s="24">
        <v>0</v>
      </c>
      <c r="P26" s="194" t="s">
        <v>137</v>
      </c>
      <c r="Q26" s="195"/>
      <c r="R26" s="189" t="s">
        <v>50</v>
      </c>
      <c r="S26" s="189"/>
      <c r="T26" s="189"/>
      <c r="U26" s="189"/>
      <c r="V26" s="189"/>
      <c r="W26" s="189"/>
      <c r="X26" s="189"/>
      <c r="Y26" s="196" t="s">
        <v>11</v>
      </c>
      <c r="Z26" s="196"/>
      <c r="AA26" s="189"/>
      <c r="AB26" s="189"/>
      <c r="AC26" s="196" t="s">
        <v>55</v>
      </c>
      <c r="AD26" s="197"/>
      <c r="AE26" s="192"/>
      <c r="AF26" s="193"/>
      <c r="AG26" s="212"/>
      <c r="AH26" s="197"/>
      <c r="AI26" s="196"/>
      <c r="AJ26" s="189"/>
      <c r="AK26" s="189"/>
      <c r="AL26" s="189"/>
      <c r="AM26" s="196"/>
      <c r="AN26" s="189"/>
      <c r="AO26" s="189"/>
      <c r="AP26" s="189"/>
      <c r="AQ26" s="192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ht="15" customHeight="1" x14ac:dyDescent="0.2">
      <c r="A27" s="155"/>
      <c r="B27" s="66" t="s">
        <v>24</v>
      </c>
      <c r="C27" s="67"/>
      <c r="D27" s="68"/>
      <c r="E27" s="18">
        <v>257</v>
      </c>
      <c r="F27" s="18">
        <v>18</v>
      </c>
      <c r="G27" s="18">
        <v>93</v>
      </c>
      <c r="H27" s="18">
        <v>320</v>
      </c>
      <c r="I27" s="18">
        <v>681</v>
      </c>
      <c r="J27" s="48"/>
      <c r="K27" s="69">
        <v>0.43190661478599224</v>
      </c>
      <c r="L27" s="69">
        <v>1.245136186770428</v>
      </c>
      <c r="M27" s="69">
        <v>5.2790697674418601</v>
      </c>
      <c r="N27" s="46">
        <v>0.60499999999999998</v>
      </c>
      <c r="O27" s="24" t="e">
        <f>SUM(O24:O26)</f>
        <v>#DIV/0!</v>
      </c>
      <c r="P27" s="198" t="s">
        <v>10</v>
      </c>
      <c r="Q27" s="199"/>
      <c r="R27" s="200" t="s">
        <v>51</v>
      </c>
      <c r="S27" s="200"/>
      <c r="T27" s="200"/>
      <c r="U27" s="200"/>
      <c r="V27" s="200"/>
      <c r="W27" s="200"/>
      <c r="X27" s="200"/>
      <c r="Y27" s="201" t="s">
        <v>52</v>
      </c>
      <c r="Z27" s="201"/>
      <c r="AA27" s="200"/>
      <c r="AB27" s="200"/>
      <c r="AC27" s="201" t="s">
        <v>56</v>
      </c>
      <c r="AD27" s="202"/>
      <c r="AE27" s="203"/>
      <c r="AF27" s="193"/>
      <c r="AG27" s="84"/>
      <c r="AH27" s="202"/>
      <c r="AI27" s="201"/>
      <c r="AJ27" s="200"/>
      <c r="AK27" s="200"/>
      <c r="AL27" s="200"/>
      <c r="AM27" s="201"/>
      <c r="AN27" s="200"/>
      <c r="AO27" s="200"/>
      <c r="AP27" s="200"/>
      <c r="AQ27" s="203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ht="13.5" customHeight="1" x14ac:dyDescent="0.25">
      <c r="A28" s="155"/>
      <c r="B28" s="50"/>
      <c r="C28" s="50"/>
      <c r="D28" s="50"/>
      <c r="E28" s="50"/>
      <c r="F28" s="50"/>
      <c r="G28" s="50"/>
      <c r="H28" s="50"/>
      <c r="I28" s="50"/>
      <c r="J28" s="48"/>
      <c r="K28" s="50"/>
      <c r="L28" s="50"/>
      <c r="M28" s="50"/>
      <c r="N28" s="49"/>
      <c r="O28" s="24"/>
      <c r="P28" s="48"/>
      <c r="Q28" s="51"/>
      <c r="R28" s="48"/>
      <c r="S28" s="48"/>
      <c r="T28" s="24"/>
      <c r="U28" s="24"/>
      <c r="V28" s="70"/>
      <c r="W28" s="48"/>
      <c r="X28" s="48"/>
      <c r="Y28" s="48"/>
      <c r="Z28" s="48"/>
      <c r="AA28" s="48"/>
      <c r="AB28" s="48"/>
      <c r="AC28" s="48"/>
      <c r="AD28" s="48"/>
      <c r="AE28" s="48"/>
      <c r="AF28" s="24"/>
      <c r="AG28" s="24"/>
      <c r="AH28" s="70"/>
      <c r="AI28" s="48"/>
      <c r="AJ28" s="48"/>
      <c r="AK28" s="24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ht="15" customHeight="1" x14ac:dyDescent="0.2">
      <c r="A29" s="155"/>
      <c r="B29" s="165" t="s">
        <v>59</v>
      </c>
      <c r="C29" s="165"/>
      <c r="D29" s="165" t="s">
        <v>61</v>
      </c>
      <c r="E29" s="165"/>
      <c r="F29" s="165"/>
      <c r="G29" s="48"/>
      <c r="H29" s="48"/>
      <c r="I29" s="48"/>
      <c r="J29" s="48"/>
      <c r="K29" s="165" t="s">
        <v>62</v>
      </c>
      <c r="L29" s="48"/>
      <c r="M29" s="48"/>
      <c r="N29" s="49"/>
      <c r="O29" s="24"/>
      <c r="P29" s="24"/>
      <c r="Q29" s="24"/>
      <c r="R29" s="165" t="s">
        <v>63</v>
      </c>
      <c r="S29" s="24"/>
      <c r="T29" s="24"/>
      <c r="U29" s="24"/>
      <c r="V29" s="24"/>
      <c r="W29" s="24"/>
      <c r="X29" s="24"/>
      <c r="Y29" s="24"/>
      <c r="Z29" s="165" t="s">
        <v>60</v>
      </c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4.25" customHeight="1" x14ac:dyDescent="0.25">
      <c r="A30" s="155"/>
      <c r="B30" s="165"/>
      <c r="C30" s="165"/>
      <c r="D30" s="165"/>
      <c r="E30" s="165"/>
      <c r="F30" s="165"/>
      <c r="G30" s="48"/>
      <c r="H30" s="48"/>
      <c r="I30" s="48"/>
      <c r="J30" s="48"/>
      <c r="K30" s="48"/>
      <c r="L30" s="48"/>
      <c r="M30" s="48"/>
      <c r="N30" s="51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70"/>
      <c r="AI30" s="48"/>
      <c r="AJ30" s="48"/>
      <c r="AK30" s="24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5" customHeight="1" x14ac:dyDescent="0.2">
      <c r="A31" s="155"/>
      <c r="B31" s="204" t="s">
        <v>163</v>
      </c>
      <c r="C31" s="73"/>
      <c r="D31" s="73"/>
      <c r="E31" s="73"/>
      <c r="F31" s="73" t="s">
        <v>164</v>
      </c>
      <c r="G31" s="73" t="s">
        <v>3</v>
      </c>
      <c r="H31" s="73" t="s">
        <v>5</v>
      </c>
      <c r="I31" s="73" t="s">
        <v>6</v>
      </c>
      <c r="J31" s="73" t="s">
        <v>165</v>
      </c>
      <c r="K31" s="205" t="s">
        <v>16</v>
      </c>
      <c r="L31" s="48"/>
      <c r="M31" s="206" t="s">
        <v>166</v>
      </c>
      <c r="N31" s="74"/>
      <c r="O31" s="74"/>
      <c r="P31" s="73" t="s">
        <v>3</v>
      </c>
      <c r="Q31" s="73" t="s">
        <v>5</v>
      </c>
      <c r="R31" s="73" t="s">
        <v>6</v>
      </c>
      <c r="S31" s="73" t="s">
        <v>165</v>
      </c>
      <c r="T31" s="74"/>
      <c r="U31" s="205" t="s">
        <v>16</v>
      </c>
      <c r="V31" s="48"/>
      <c r="W31" s="206" t="s">
        <v>167</v>
      </c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207"/>
      <c r="AI31" s="137" t="s">
        <v>240</v>
      </c>
      <c r="AJ31" s="75"/>
      <c r="AK31" s="75"/>
      <c r="AL31" s="233" t="s">
        <v>3</v>
      </c>
      <c r="AM31" s="233" t="s">
        <v>5</v>
      </c>
      <c r="AN31" s="233" t="s">
        <v>6</v>
      </c>
      <c r="AO31" s="74"/>
      <c r="AP31" s="73" t="s">
        <v>241</v>
      </c>
      <c r="AQ31" s="104"/>
      <c r="AR31" s="24"/>
      <c r="AS31" s="24"/>
    </row>
    <row r="32" spans="1:55" ht="15" customHeight="1" x14ac:dyDescent="0.2">
      <c r="A32" s="155"/>
      <c r="B32" s="208">
        <v>1970</v>
      </c>
      <c r="C32" s="209" t="s">
        <v>42</v>
      </c>
      <c r="D32" s="189" t="s">
        <v>43</v>
      </c>
      <c r="E32" s="209"/>
      <c r="F32" s="209">
        <v>18</v>
      </c>
      <c r="G32" s="209">
        <v>2</v>
      </c>
      <c r="H32" s="210">
        <f>PRODUCT((F4+G4)/E4)</f>
        <v>0.5</v>
      </c>
      <c r="I32" s="210">
        <f>PRODUCT(H4/E4)</f>
        <v>0</v>
      </c>
      <c r="J32" s="210">
        <f>PRODUCT(F4+G4+H4)/E4</f>
        <v>0.5</v>
      </c>
      <c r="K32" s="211"/>
      <c r="L32" s="51"/>
      <c r="M32" s="212" t="s">
        <v>219</v>
      </c>
      <c r="N32" s="209"/>
      <c r="O32" s="209">
        <v>20</v>
      </c>
      <c r="P32" s="193" t="s">
        <v>213</v>
      </c>
      <c r="Q32" s="193" t="s">
        <v>188</v>
      </c>
      <c r="R32" s="193"/>
      <c r="S32" s="193" t="s">
        <v>205</v>
      </c>
      <c r="T32" s="213"/>
      <c r="U32" s="211"/>
      <c r="V32" s="51"/>
      <c r="W32" s="212" t="s">
        <v>168</v>
      </c>
      <c r="X32" s="197"/>
      <c r="Y32" s="189"/>
      <c r="Z32" s="189"/>
      <c r="AA32" s="189"/>
      <c r="AB32" s="189"/>
      <c r="AC32" s="189"/>
      <c r="AD32" s="189"/>
      <c r="AE32" s="189"/>
      <c r="AF32" s="189"/>
      <c r="AG32" s="196"/>
      <c r="AH32" s="214"/>
      <c r="AI32" s="189" t="s">
        <v>244</v>
      </c>
      <c r="AJ32" s="189"/>
      <c r="AK32" s="189"/>
      <c r="AL32" s="196">
        <v>128</v>
      </c>
      <c r="AM32" s="196">
        <v>49</v>
      </c>
      <c r="AN32" s="196">
        <v>145</v>
      </c>
      <c r="AO32" s="189"/>
      <c r="AP32" s="234">
        <f>PRODUCT(AL32/AL44)</f>
        <v>0.54935622317596566</v>
      </c>
      <c r="AQ32" s="192"/>
      <c r="AR32" s="24"/>
      <c r="AS32" s="24"/>
    </row>
    <row r="33" spans="1:45" ht="15" customHeight="1" x14ac:dyDescent="0.2">
      <c r="A33" s="155"/>
      <c r="B33" s="208">
        <v>1971</v>
      </c>
      <c r="C33" s="209" t="s">
        <v>38</v>
      </c>
      <c r="D33" s="189" t="s">
        <v>43</v>
      </c>
      <c r="E33" s="209"/>
      <c r="F33" s="209">
        <v>19</v>
      </c>
      <c r="G33" s="209">
        <v>20</v>
      </c>
      <c r="H33" s="210">
        <f t="shared" ref="H33:H36" si="0">PRODUCT((F5+G5)/E5)</f>
        <v>0.1</v>
      </c>
      <c r="I33" s="210">
        <f t="shared" ref="I33:I36" si="1">PRODUCT(H5/E5)</f>
        <v>0.5</v>
      </c>
      <c r="J33" s="210">
        <f t="shared" ref="J33:J36" si="2">PRODUCT(F5+G5+H5)/E5</f>
        <v>0.6</v>
      </c>
      <c r="K33" s="211"/>
      <c r="L33" s="51"/>
      <c r="M33" s="212" t="s">
        <v>220</v>
      </c>
      <c r="N33" s="209"/>
      <c r="O33" s="209">
        <v>20</v>
      </c>
      <c r="P33" s="193" t="s">
        <v>214</v>
      </c>
      <c r="Q33" s="193" t="s">
        <v>189</v>
      </c>
      <c r="R33" s="193" t="s">
        <v>199</v>
      </c>
      <c r="S33" s="193" t="s">
        <v>206</v>
      </c>
      <c r="T33" s="213"/>
      <c r="U33" s="211"/>
      <c r="V33" s="51"/>
      <c r="W33" s="216" t="s">
        <v>169</v>
      </c>
      <c r="X33" s="197"/>
      <c r="Y33" s="197" t="s">
        <v>181</v>
      </c>
      <c r="Z33" s="217"/>
      <c r="AA33" s="217"/>
      <c r="AB33" s="217"/>
      <c r="AC33" s="217"/>
      <c r="AD33" s="217"/>
      <c r="AE33" s="217"/>
      <c r="AF33" s="217"/>
      <c r="AG33" s="218" t="s">
        <v>182</v>
      </c>
      <c r="AH33" s="192"/>
      <c r="AI33" s="189" t="s">
        <v>242</v>
      </c>
      <c r="AJ33" s="189"/>
      <c r="AK33" s="189"/>
      <c r="AL33" s="196"/>
      <c r="AM33" s="235">
        <f>PRODUCT(AM32/AL32)</f>
        <v>0.3828125</v>
      </c>
      <c r="AN33" s="235">
        <f>PRODUCT(AN32/AL32)</f>
        <v>1.1328125</v>
      </c>
      <c r="AO33" s="189"/>
      <c r="AP33" s="189"/>
      <c r="AQ33" s="192"/>
      <c r="AR33" s="24"/>
      <c r="AS33" s="24"/>
    </row>
    <row r="34" spans="1:45" ht="15" customHeight="1" x14ac:dyDescent="0.2">
      <c r="A34" s="155"/>
      <c r="B34" s="208">
        <v>1972</v>
      </c>
      <c r="C34" s="209" t="s">
        <v>44</v>
      </c>
      <c r="D34" s="189" t="s">
        <v>43</v>
      </c>
      <c r="E34" s="209"/>
      <c r="F34" s="209">
        <v>20</v>
      </c>
      <c r="G34" s="209">
        <v>22</v>
      </c>
      <c r="H34" s="210">
        <f t="shared" si="0"/>
        <v>0.31818181818181818</v>
      </c>
      <c r="I34" s="210">
        <f t="shared" si="1"/>
        <v>1.5</v>
      </c>
      <c r="J34" s="210">
        <f t="shared" si="2"/>
        <v>1.8181818181818181</v>
      </c>
      <c r="K34" s="211"/>
      <c r="L34" s="51"/>
      <c r="M34" s="212" t="s">
        <v>221</v>
      </c>
      <c r="N34" s="209"/>
      <c r="O34" s="209">
        <v>21</v>
      </c>
      <c r="P34" s="193" t="s">
        <v>215</v>
      </c>
      <c r="Q34" s="193" t="s">
        <v>190</v>
      </c>
      <c r="R34" s="193" t="s">
        <v>200</v>
      </c>
      <c r="S34" s="193" t="s">
        <v>176</v>
      </c>
      <c r="T34" s="210"/>
      <c r="U34" s="211"/>
      <c r="V34" s="51"/>
      <c r="W34" s="216"/>
      <c r="X34" s="197"/>
      <c r="Y34" s="197"/>
      <c r="Z34" s="189"/>
      <c r="AA34" s="189"/>
      <c r="AB34" s="189"/>
      <c r="AC34" s="197"/>
      <c r="AD34" s="189"/>
      <c r="AE34" s="189"/>
      <c r="AF34" s="189"/>
      <c r="AG34" s="197"/>
      <c r="AH34" s="192"/>
      <c r="AI34" s="189"/>
      <c r="AJ34" s="189"/>
      <c r="AK34" s="189"/>
      <c r="AL34" s="196"/>
      <c r="AM34" s="196"/>
      <c r="AN34" s="196"/>
      <c r="AO34" s="189"/>
      <c r="AP34" s="189"/>
      <c r="AQ34" s="192"/>
      <c r="AR34" s="24"/>
      <c r="AS34" s="24"/>
    </row>
    <row r="35" spans="1:45" ht="15" customHeight="1" x14ac:dyDescent="0.2">
      <c r="A35" s="155"/>
      <c r="B35" s="208">
        <v>1973</v>
      </c>
      <c r="C35" s="209" t="s">
        <v>44</v>
      </c>
      <c r="D35" s="189" t="s">
        <v>43</v>
      </c>
      <c r="E35" s="209"/>
      <c r="F35" s="209">
        <v>21</v>
      </c>
      <c r="G35" s="209">
        <v>22</v>
      </c>
      <c r="H35" s="210">
        <f t="shared" si="0"/>
        <v>0.40909090909090912</v>
      </c>
      <c r="I35" s="210">
        <f t="shared" si="1"/>
        <v>1.3181818181818181</v>
      </c>
      <c r="J35" s="210">
        <f t="shared" si="2"/>
        <v>1.7272727272727273</v>
      </c>
      <c r="K35" s="211"/>
      <c r="L35" s="51"/>
      <c r="M35" s="212" t="s">
        <v>222</v>
      </c>
      <c r="N35" s="209"/>
      <c r="O35" s="209"/>
      <c r="P35" s="193" t="s">
        <v>216</v>
      </c>
      <c r="Q35" s="193" t="s">
        <v>191</v>
      </c>
      <c r="R35" s="193" t="s">
        <v>198</v>
      </c>
      <c r="S35" s="193" t="s">
        <v>207</v>
      </c>
      <c r="T35" s="210"/>
      <c r="U35" s="211"/>
      <c r="V35" s="51"/>
      <c r="W35" s="216" t="s">
        <v>174</v>
      </c>
      <c r="X35" s="197"/>
      <c r="Y35" s="197"/>
      <c r="Z35" s="189"/>
      <c r="AA35" s="189"/>
      <c r="AB35" s="189"/>
      <c r="AC35" s="197"/>
      <c r="AD35" s="189"/>
      <c r="AE35" s="189"/>
      <c r="AF35" s="189"/>
      <c r="AG35" s="197"/>
      <c r="AH35" s="192"/>
      <c r="AI35" s="194" t="s">
        <v>247</v>
      </c>
      <c r="AJ35" s="189"/>
      <c r="AK35" s="189"/>
      <c r="AL35" s="196">
        <v>66</v>
      </c>
      <c r="AM35" s="196">
        <v>25</v>
      </c>
      <c r="AN35" s="196">
        <v>108</v>
      </c>
      <c r="AO35" s="189"/>
      <c r="AP35" s="234">
        <f>PRODUCT(AL35/AL44)</f>
        <v>0.2832618025751073</v>
      </c>
      <c r="AQ35" s="192"/>
      <c r="AR35" s="24"/>
      <c r="AS35" s="24"/>
    </row>
    <row r="36" spans="1:45" ht="15" customHeight="1" x14ac:dyDescent="0.2">
      <c r="A36" s="155"/>
      <c r="B36" s="208">
        <v>1974</v>
      </c>
      <c r="C36" s="209" t="s">
        <v>45</v>
      </c>
      <c r="D36" s="189" t="s">
        <v>43</v>
      </c>
      <c r="E36" s="209"/>
      <c r="F36" s="209">
        <v>22</v>
      </c>
      <c r="G36" s="209">
        <v>21</v>
      </c>
      <c r="H36" s="219">
        <f t="shared" si="0"/>
        <v>0.76190476190476186</v>
      </c>
      <c r="I36" s="210">
        <f t="shared" si="1"/>
        <v>1.1428571428571428</v>
      </c>
      <c r="J36" s="210">
        <f t="shared" si="2"/>
        <v>1.9047619047619047</v>
      </c>
      <c r="K36" s="211"/>
      <c r="L36" s="51"/>
      <c r="M36" s="212" t="s">
        <v>223</v>
      </c>
      <c r="N36" s="209"/>
      <c r="O36" s="209"/>
      <c r="P36" s="193" t="s">
        <v>217</v>
      </c>
      <c r="Q36" s="193" t="s">
        <v>192</v>
      </c>
      <c r="R36" s="193" t="s">
        <v>179</v>
      </c>
      <c r="S36" s="193" t="s">
        <v>197</v>
      </c>
      <c r="T36" s="210"/>
      <c r="U36" s="211"/>
      <c r="V36" s="51"/>
      <c r="W36" s="216" t="s">
        <v>169</v>
      </c>
      <c r="X36" s="189"/>
      <c r="Y36" s="218" t="s">
        <v>183</v>
      </c>
      <c r="Z36" s="217"/>
      <c r="AA36" s="217"/>
      <c r="AB36" s="217"/>
      <c r="AC36" s="217"/>
      <c r="AD36" s="217"/>
      <c r="AE36" s="217"/>
      <c r="AF36" s="217"/>
      <c r="AG36" s="218" t="s">
        <v>184</v>
      </c>
      <c r="AH36" s="211">
        <v>1.1363636363636365</v>
      </c>
      <c r="AI36" s="189" t="s">
        <v>242</v>
      </c>
      <c r="AJ36" s="189"/>
      <c r="AK36" s="189"/>
      <c r="AL36" s="196"/>
      <c r="AM36" s="235">
        <f>PRODUCT(AM35/AL35)</f>
        <v>0.37878787878787878</v>
      </c>
      <c r="AN36" s="235">
        <f>PRODUCT(AN35/AL35)</f>
        <v>1.6363636363636365</v>
      </c>
      <c r="AO36" s="189"/>
      <c r="AP36" s="189"/>
      <c r="AQ36" s="192"/>
      <c r="AR36" s="24"/>
      <c r="AS36" s="24"/>
    </row>
    <row r="37" spans="1:45" ht="15" customHeight="1" x14ac:dyDescent="0.2">
      <c r="A37" s="155"/>
      <c r="B37" s="208">
        <v>1975</v>
      </c>
      <c r="C37" s="209" t="s">
        <v>46</v>
      </c>
      <c r="D37" s="189" t="s">
        <v>43</v>
      </c>
      <c r="E37" s="209"/>
      <c r="F37" s="209">
        <v>23</v>
      </c>
      <c r="G37" s="209">
        <v>20</v>
      </c>
      <c r="H37" s="210">
        <f t="shared" ref="H37:H44" si="3">PRODUCT((F9+G9)/E9)</f>
        <v>0.3</v>
      </c>
      <c r="I37" s="210">
        <f t="shared" ref="I37:I44" si="4">PRODUCT(H9/E9)</f>
        <v>1.4</v>
      </c>
      <c r="J37" s="210">
        <f t="shared" ref="J37:J44" si="5">PRODUCT(F9+G9+H9)/E9</f>
        <v>1.7</v>
      </c>
      <c r="K37" s="211"/>
      <c r="L37" s="51"/>
      <c r="M37" s="212" t="s">
        <v>224</v>
      </c>
      <c r="N37" s="209"/>
      <c r="O37" s="209"/>
      <c r="P37" s="193" t="s">
        <v>172</v>
      </c>
      <c r="Q37" s="193" t="s">
        <v>193</v>
      </c>
      <c r="R37" s="193" t="s">
        <v>201</v>
      </c>
      <c r="S37" s="193" t="s">
        <v>180</v>
      </c>
      <c r="T37" s="210"/>
      <c r="U37" s="211"/>
      <c r="V37" s="51"/>
      <c r="W37" s="216"/>
      <c r="X37" s="197"/>
      <c r="Y37" s="217"/>
      <c r="Z37" s="217"/>
      <c r="AA37" s="217"/>
      <c r="AB37" s="217"/>
      <c r="AC37" s="217"/>
      <c r="AD37" s="217"/>
      <c r="AE37" s="217"/>
      <c r="AF37" s="217"/>
      <c r="AG37" s="218"/>
      <c r="AH37" s="211"/>
      <c r="AI37" s="189"/>
      <c r="AJ37" s="189"/>
      <c r="AK37" s="189"/>
      <c r="AL37" s="196"/>
      <c r="AM37" s="196"/>
      <c r="AN37" s="196"/>
      <c r="AO37" s="189"/>
      <c r="AP37" s="189"/>
      <c r="AQ37" s="192"/>
      <c r="AR37" s="24"/>
      <c r="AS37" s="24"/>
    </row>
    <row r="38" spans="1:45" ht="15" customHeight="1" x14ac:dyDescent="0.2">
      <c r="A38" s="155"/>
      <c r="B38" s="208">
        <v>1976</v>
      </c>
      <c r="C38" s="209" t="s">
        <v>34</v>
      </c>
      <c r="D38" s="189" t="s">
        <v>43</v>
      </c>
      <c r="E38" s="209"/>
      <c r="F38" s="209">
        <v>24</v>
      </c>
      <c r="G38" s="209">
        <v>21</v>
      </c>
      <c r="H38" s="210">
        <f t="shared" si="3"/>
        <v>0.38095238095238093</v>
      </c>
      <c r="I38" s="210">
        <f t="shared" si="4"/>
        <v>1</v>
      </c>
      <c r="J38" s="210">
        <f t="shared" si="5"/>
        <v>1.3809523809523809</v>
      </c>
      <c r="K38" s="211"/>
      <c r="L38" s="51"/>
      <c r="M38" s="212" t="s">
        <v>225</v>
      </c>
      <c r="N38" s="209"/>
      <c r="O38" s="209"/>
      <c r="P38" s="193" t="s">
        <v>173</v>
      </c>
      <c r="Q38" s="193" t="s">
        <v>171</v>
      </c>
      <c r="R38" s="193" t="s">
        <v>202</v>
      </c>
      <c r="S38" s="193" t="s">
        <v>175</v>
      </c>
      <c r="T38" s="210"/>
      <c r="U38" s="211"/>
      <c r="V38" s="51"/>
      <c r="W38" s="216"/>
      <c r="X38" s="197"/>
      <c r="Y38" s="197"/>
      <c r="Z38" s="189"/>
      <c r="AA38" s="189"/>
      <c r="AB38" s="189"/>
      <c r="AC38" s="197"/>
      <c r="AD38" s="189"/>
      <c r="AE38" s="189"/>
      <c r="AF38" s="189"/>
      <c r="AG38" s="197"/>
      <c r="AH38" s="192"/>
      <c r="AI38" s="194" t="s">
        <v>246</v>
      </c>
      <c r="AJ38" s="189"/>
      <c r="AK38" s="189"/>
      <c r="AL38" s="196">
        <v>21</v>
      </c>
      <c r="AM38" s="196">
        <v>10</v>
      </c>
      <c r="AN38" s="196">
        <v>14</v>
      </c>
      <c r="AO38" s="189"/>
      <c r="AP38" s="234">
        <f>PRODUCT(AL38/AL44)</f>
        <v>9.012875536480687E-2</v>
      </c>
      <c r="AQ38" s="192"/>
      <c r="AR38" s="24"/>
      <c r="AS38" s="24"/>
    </row>
    <row r="39" spans="1:45" ht="15" customHeight="1" x14ac:dyDescent="0.2">
      <c r="A39" s="155"/>
      <c r="B39" s="208">
        <v>1977</v>
      </c>
      <c r="C39" s="209"/>
      <c r="D39" s="189"/>
      <c r="E39" s="209"/>
      <c r="F39" s="209">
        <v>25</v>
      </c>
      <c r="G39" s="209"/>
      <c r="H39" s="210"/>
      <c r="I39" s="210"/>
      <c r="J39" s="210"/>
      <c r="K39" s="211"/>
      <c r="L39" s="51"/>
      <c r="M39" s="212" t="s">
        <v>226</v>
      </c>
      <c r="N39" s="209"/>
      <c r="O39" s="209"/>
      <c r="P39" s="193" t="s">
        <v>180</v>
      </c>
      <c r="Q39" s="193" t="s">
        <v>170</v>
      </c>
      <c r="R39" s="193" t="s">
        <v>203</v>
      </c>
      <c r="S39" s="193" t="s">
        <v>208</v>
      </c>
      <c r="T39" s="210"/>
      <c r="U39" s="211"/>
      <c r="V39" s="51"/>
      <c r="W39" s="216"/>
      <c r="X39" s="197"/>
      <c r="Y39" s="197"/>
      <c r="Z39" s="189"/>
      <c r="AA39" s="189"/>
      <c r="AB39" s="189"/>
      <c r="AC39" s="197"/>
      <c r="AD39" s="189"/>
      <c r="AE39" s="189"/>
      <c r="AF39" s="189"/>
      <c r="AG39" s="197"/>
      <c r="AH39" s="192"/>
      <c r="AI39" s="189" t="s">
        <v>242</v>
      </c>
      <c r="AJ39" s="189"/>
      <c r="AK39" s="189"/>
      <c r="AL39" s="196"/>
      <c r="AM39" s="235">
        <f>PRODUCT(AM38/AL38)</f>
        <v>0.47619047619047616</v>
      </c>
      <c r="AN39" s="235">
        <f>PRODUCT(AN38/AL38)</f>
        <v>0.66666666666666663</v>
      </c>
      <c r="AO39" s="189"/>
      <c r="AP39" s="189"/>
      <c r="AQ39" s="192"/>
      <c r="AR39" s="24"/>
      <c r="AS39" s="24"/>
    </row>
    <row r="40" spans="1:45" ht="15" customHeight="1" x14ac:dyDescent="0.2">
      <c r="A40" s="155"/>
      <c r="B40" s="208">
        <v>1978</v>
      </c>
      <c r="C40" s="209" t="s">
        <v>34</v>
      </c>
      <c r="D40" s="189" t="s">
        <v>35</v>
      </c>
      <c r="E40" s="209"/>
      <c r="F40" s="209">
        <v>26</v>
      </c>
      <c r="G40" s="209">
        <v>21</v>
      </c>
      <c r="H40" s="210">
        <f t="shared" si="3"/>
        <v>0.47619047619047616</v>
      </c>
      <c r="I40" s="210">
        <f t="shared" si="4"/>
        <v>0.66666666666666663</v>
      </c>
      <c r="J40" s="210">
        <f t="shared" si="5"/>
        <v>1.1428571428571428</v>
      </c>
      <c r="K40" s="211">
        <f t="shared" ref="K40:K44" si="6">PRODUCT(I12/E12)</f>
        <v>3.9047619047619047</v>
      </c>
      <c r="L40" s="51"/>
      <c r="M40" s="212" t="s">
        <v>227</v>
      </c>
      <c r="N40" s="209"/>
      <c r="O40" s="209"/>
      <c r="P40" s="193" t="s">
        <v>218</v>
      </c>
      <c r="Q40" s="193" t="s">
        <v>194</v>
      </c>
      <c r="R40" s="193" t="s">
        <v>204</v>
      </c>
      <c r="S40" s="193" t="s">
        <v>209</v>
      </c>
      <c r="T40" s="210"/>
      <c r="U40" s="211" t="s">
        <v>178</v>
      </c>
      <c r="V40" s="51"/>
      <c r="W40" s="216"/>
      <c r="X40" s="197"/>
      <c r="Y40" s="197"/>
      <c r="Z40" s="189"/>
      <c r="AA40" s="189"/>
      <c r="AB40" s="189"/>
      <c r="AC40" s="197"/>
      <c r="AD40" s="189"/>
      <c r="AE40" s="189"/>
      <c r="AF40" s="189"/>
      <c r="AG40" s="197"/>
      <c r="AH40" s="192"/>
      <c r="AI40" s="189"/>
      <c r="AJ40" s="189"/>
      <c r="AK40" s="189"/>
      <c r="AL40" s="189"/>
      <c r="AM40" s="189"/>
      <c r="AN40" s="189"/>
      <c r="AO40" s="189"/>
      <c r="AP40" s="189"/>
      <c r="AQ40" s="192"/>
      <c r="AR40" s="24"/>
      <c r="AS40" s="24"/>
    </row>
    <row r="41" spans="1:45" ht="15" customHeight="1" x14ac:dyDescent="0.2">
      <c r="A41" s="155"/>
      <c r="B41" s="208">
        <v>1979</v>
      </c>
      <c r="C41" s="209" t="s">
        <v>36</v>
      </c>
      <c r="D41" s="189" t="s">
        <v>37</v>
      </c>
      <c r="E41" s="209"/>
      <c r="F41" s="209">
        <v>27</v>
      </c>
      <c r="G41" s="209">
        <v>22</v>
      </c>
      <c r="H41" s="210">
        <f t="shared" si="3"/>
        <v>0.18181818181818182</v>
      </c>
      <c r="I41" s="210">
        <f t="shared" si="4"/>
        <v>1.5909090909090908</v>
      </c>
      <c r="J41" s="210">
        <f t="shared" si="5"/>
        <v>1.7727272727272727</v>
      </c>
      <c r="K41" s="211">
        <f t="shared" si="6"/>
        <v>4.5</v>
      </c>
      <c r="L41" s="51"/>
      <c r="M41" s="212" t="s">
        <v>228</v>
      </c>
      <c r="N41" s="209"/>
      <c r="O41" s="209"/>
      <c r="P41" s="193" t="s">
        <v>177</v>
      </c>
      <c r="Q41" s="193" t="s">
        <v>195</v>
      </c>
      <c r="R41" s="193" t="s">
        <v>187</v>
      </c>
      <c r="S41" s="193" t="s">
        <v>210</v>
      </c>
      <c r="T41" s="210"/>
      <c r="U41" s="211" t="s">
        <v>185</v>
      </c>
      <c r="V41" s="51"/>
      <c r="W41" s="216"/>
      <c r="X41" s="197"/>
      <c r="Y41" s="197"/>
      <c r="Z41" s="189"/>
      <c r="AA41" s="189"/>
      <c r="AB41" s="189"/>
      <c r="AC41" s="197"/>
      <c r="AD41" s="189"/>
      <c r="AE41" s="189"/>
      <c r="AF41" s="189"/>
      <c r="AG41" s="197"/>
      <c r="AH41" s="192"/>
      <c r="AI41" s="194" t="s">
        <v>245</v>
      </c>
      <c r="AJ41" s="189"/>
      <c r="AK41" s="189"/>
      <c r="AL41" s="196">
        <v>18</v>
      </c>
      <c r="AM41" s="196">
        <v>10</v>
      </c>
      <c r="AN41" s="196">
        <v>21</v>
      </c>
      <c r="AO41" s="189"/>
      <c r="AP41" s="234">
        <f>PRODUCT(AL41/AL44)</f>
        <v>7.7253218884120178E-2</v>
      </c>
      <c r="AQ41" s="192"/>
      <c r="AR41" s="24"/>
      <c r="AS41" s="24"/>
    </row>
    <row r="42" spans="1:45" ht="15" customHeight="1" x14ac:dyDescent="0.2">
      <c r="A42" s="155"/>
      <c r="B42" s="208">
        <v>1980</v>
      </c>
      <c r="C42" s="209" t="s">
        <v>38</v>
      </c>
      <c r="D42" s="189" t="s">
        <v>37</v>
      </c>
      <c r="E42" s="209"/>
      <c r="F42" s="209">
        <v>28</v>
      </c>
      <c r="G42" s="209">
        <v>22</v>
      </c>
      <c r="H42" s="210">
        <f t="shared" si="3"/>
        <v>0.40909090909090912</v>
      </c>
      <c r="I42" s="219">
        <f t="shared" si="4"/>
        <v>1.7272727272727273</v>
      </c>
      <c r="J42" s="219">
        <f t="shared" si="5"/>
        <v>2.1363636363636362</v>
      </c>
      <c r="K42" s="211">
        <f t="shared" si="6"/>
        <v>6.1363636363636367</v>
      </c>
      <c r="L42" s="51"/>
      <c r="M42" s="212" t="s">
        <v>229</v>
      </c>
      <c r="N42" s="209"/>
      <c r="O42" s="209"/>
      <c r="P42" s="193" t="s">
        <v>204</v>
      </c>
      <c r="Q42" s="193" t="s">
        <v>196</v>
      </c>
      <c r="R42" s="193" t="s">
        <v>143</v>
      </c>
      <c r="S42" s="193" t="s">
        <v>203</v>
      </c>
      <c r="T42" s="210"/>
      <c r="U42" s="211" t="s">
        <v>186</v>
      </c>
      <c r="V42" s="51"/>
      <c r="W42" s="216"/>
      <c r="X42" s="197"/>
      <c r="Y42" s="197"/>
      <c r="Z42" s="189"/>
      <c r="AA42" s="189"/>
      <c r="AB42" s="189"/>
      <c r="AC42" s="197"/>
      <c r="AD42" s="189"/>
      <c r="AE42" s="189"/>
      <c r="AF42" s="189"/>
      <c r="AG42" s="197"/>
      <c r="AH42" s="192"/>
      <c r="AI42" s="189" t="s">
        <v>242</v>
      </c>
      <c r="AJ42" s="189"/>
      <c r="AK42" s="189"/>
      <c r="AL42" s="196"/>
      <c r="AM42" s="235">
        <f>PRODUCT(AM41/AL41)</f>
        <v>0.55555555555555558</v>
      </c>
      <c r="AN42" s="235">
        <f>PRODUCT(AN41/AL41)</f>
        <v>1.1666666666666667</v>
      </c>
      <c r="AO42" s="189"/>
      <c r="AP42" s="189"/>
      <c r="AQ42" s="192"/>
      <c r="AR42" s="24"/>
      <c r="AS42" s="24"/>
    </row>
    <row r="43" spans="1:45" ht="15" customHeight="1" x14ac:dyDescent="0.2">
      <c r="A43" s="155"/>
      <c r="B43" s="208">
        <v>1981</v>
      </c>
      <c r="C43" s="209" t="s">
        <v>36</v>
      </c>
      <c r="D43" s="189" t="s">
        <v>37</v>
      </c>
      <c r="E43" s="209"/>
      <c r="F43" s="209">
        <v>29</v>
      </c>
      <c r="G43" s="209">
        <v>22</v>
      </c>
      <c r="H43" s="210">
        <f t="shared" si="3"/>
        <v>0.54545454545454541</v>
      </c>
      <c r="I43" s="210">
        <f t="shared" si="4"/>
        <v>1.5909090909090908</v>
      </c>
      <c r="J43" s="210">
        <f t="shared" si="5"/>
        <v>2.1363636363636362</v>
      </c>
      <c r="K43" s="211">
        <f t="shared" si="6"/>
        <v>6.2272727272727275</v>
      </c>
      <c r="L43" s="51"/>
      <c r="M43" s="212" t="s">
        <v>230</v>
      </c>
      <c r="N43" s="209"/>
      <c r="O43" s="209"/>
      <c r="P43" s="193" t="s">
        <v>147</v>
      </c>
      <c r="Q43" s="193" t="s">
        <v>197</v>
      </c>
      <c r="R43" s="193" t="s">
        <v>148</v>
      </c>
      <c r="S43" s="193" t="s">
        <v>211</v>
      </c>
      <c r="T43" s="210"/>
      <c r="U43" s="211" t="s">
        <v>187</v>
      </c>
      <c r="V43" s="51"/>
      <c r="W43" s="216"/>
      <c r="X43" s="197"/>
      <c r="Y43" s="197"/>
      <c r="Z43" s="189"/>
      <c r="AA43" s="189"/>
      <c r="AB43" s="189"/>
      <c r="AC43" s="197"/>
      <c r="AD43" s="189"/>
      <c r="AE43" s="189"/>
      <c r="AF43" s="189"/>
      <c r="AG43" s="197"/>
      <c r="AH43" s="192"/>
      <c r="AI43" s="189"/>
      <c r="AJ43" s="189"/>
      <c r="AK43" s="189"/>
      <c r="AL43" s="189"/>
      <c r="AM43" s="189"/>
      <c r="AN43" s="189"/>
      <c r="AO43" s="189"/>
      <c r="AP43" s="189"/>
      <c r="AQ43" s="192"/>
      <c r="AR43" s="24"/>
      <c r="AS43" s="24"/>
    </row>
    <row r="44" spans="1:45" ht="15" customHeight="1" x14ac:dyDescent="0.2">
      <c r="A44" s="155"/>
      <c r="B44" s="208">
        <v>1982</v>
      </c>
      <c r="C44" s="209" t="s">
        <v>39</v>
      </c>
      <c r="D44" s="189" t="s">
        <v>40</v>
      </c>
      <c r="E44" s="209"/>
      <c r="F44" s="209">
        <v>30</v>
      </c>
      <c r="G44" s="209">
        <v>18</v>
      </c>
      <c r="H44" s="210">
        <f t="shared" si="3"/>
        <v>0.55555555555555558</v>
      </c>
      <c r="I44" s="210">
        <f t="shared" si="4"/>
        <v>1.1666666666666667</v>
      </c>
      <c r="J44" s="210">
        <f t="shared" si="5"/>
        <v>1.7222222222222223</v>
      </c>
      <c r="K44" s="220">
        <f t="shared" si="6"/>
        <v>6.2777777777777777</v>
      </c>
      <c r="L44" s="51"/>
      <c r="M44" s="212" t="s">
        <v>231</v>
      </c>
      <c r="N44" s="209"/>
      <c r="O44" s="209"/>
      <c r="P44" s="6" t="s">
        <v>146</v>
      </c>
      <c r="Q44" s="6" t="s">
        <v>198</v>
      </c>
      <c r="R44" s="6" t="s">
        <v>34</v>
      </c>
      <c r="S44" s="6" t="s">
        <v>212</v>
      </c>
      <c r="T44" s="219"/>
      <c r="U44" s="220" t="s">
        <v>150</v>
      </c>
      <c r="V44" s="51"/>
      <c r="W44" s="216"/>
      <c r="X44" s="197"/>
      <c r="Y44" s="197"/>
      <c r="Z44" s="189"/>
      <c r="AA44" s="189"/>
      <c r="AB44" s="189"/>
      <c r="AC44" s="197"/>
      <c r="AD44" s="189"/>
      <c r="AE44" s="189"/>
      <c r="AF44" s="189"/>
      <c r="AG44" s="197"/>
      <c r="AH44" s="192"/>
      <c r="AI44" s="189" t="s">
        <v>7</v>
      </c>
      <c r="AJ44" s="189"/>
      <c r="AK44" s="189"/>
      <c r="AL44" s="189">
        <f>PRODUCT(AL32+AL35+AL38+AL41)</f>
        <v>233</v>
      </c>
      <c r="AM44" s="189">
        <f>PRODUCT(AM32+AM35+AM38+AM41)</f>
        <v>94</v>
      </c>
      <c r="AN44" s="189">
        <f>PRODUCT(AN32+AN35+AN38+AN41)</f>
        <v>288</v>
      </c>
      <c r="AO44" s="189"/>
      <c r="AP44" s="189"/>
      <c r="AQ44" s="192"/>
      <c r="AR44" s="24"/>
      <c r="AS44" s="24"/>
    </row>
    <row r="45" spans="1:45" ht="15" customHeight="1" x14ac:dyDescent="0.2">
      <c r="A45" s="155"/>
      <c r="B45" s="208"/>
      <c r="C45" s="209"/>
      <c r="D45" s="189"/>
      <c r="E45" s="209"/>
      <c r="F45" s="209"/>
      <c r="G45" s="209"/>
      <c r="H45" s="210"/>
      <c r="I45" s="210"/>
      <c r="J45" s="210"/>
      <c r="K45" s="211"/>
      <c r="L45" s="51"/>
      <c r="M45" s="212"/>
      <c r="N45" s="209"/>
      <c r="O45" s="209"/>
      <c r="P45" s="209"/>
      <c r="Q45" s="209"/>
      <c r="R45" s="210"/>
      <c r="S45" s="210"/>
      <c r="T45" s="210"/>
      <c r="U45" s="211"/>
      <c r="V45" s="51"/>
      <c r="W45" s="216"/>
      <c r="X45" s="197"/>
      <c r="Y45" s="197"/>
      <c r="Z45" s="189"/>
      <c r="AA45" s="189"/>
      <c r="AB45" s="189"/>
      <c r="AC45" s="197"/>
      <c r="AD45" s="189"/>
      <c r="AE45" s="189"/>
      <c r="AF45" s="189"/>
      <c r="AG45" s="197"/>
      <c r="AH45" s="192"/>
      <c r="AI45" s="189" t="s">
        <v>242</v>
      </c>
      <c r="AJ45" s="189"/>
      <c r="AK45" s="189"/>
      <c r="AL45" s="189"/>
      <c r="AM45" s="235">
        <f>PRODUCT(AM44/AL44)</f>
        <v>0.40343347639484978</v>
      </c>
      <c r="AN45" s="235">
        <f>PRODUCT(AN44/AL44)</f>
        <v>1.2360515021459229</v>
      </c>
      <c r="AO45" s="189"/>
      <c r="AP45" s="189"/>
      <c r="AQ45" s="192"/>
      <c r="AR45" s="24"/>
      <c r="AS45" s="24"/>
    </row>
    <row r="46" spans="1:45" ht="15" customHeight="1" x14ac:dyDescent="0.2">
      <c r="A46" s="155"/>
      <c r="B46" s="204" t="s">
        <v>233</v>
      </c>
      <c r="C46" s="73"/>
      <c r="D46" s="74"/>
      <c r="E46" s="73"/>
      <c r="F46" s="73"/>
      <c r="G46" s="73"/>
      <c r="H46" s="226"/>
      <c r="I46" s="226"/>
      <c r="J46" s="226"/>
      <c r="K46" s="227"/>
      <c r="L46" s="51"/>
      <c r="M46" s="204" t="s">
        <v>234</v>
      </c>
      <c r="N46" s="73"/>
      <c r="O46" s="74"/>
      <c r="P46" s="73"/>
      <c r="Q46" s="73"/>
      <c r="R46" s="73"/>
      <c r="S46" s="226"/>
      <c r="T46" s="226"/>
      <c r="U46" s="227"/>
      <c r="V46" s="51"/>
      <c r="W46" s="216"/>
      <c r="X46" s="197"/>
      <c r="Y46" s="197"/>
      <c r="Z46" s="189"/>
      <c r="AA46" s="189"/>
      <c r="AB46" s="189"/>
      <c r="AC46" s="197"/>
      <c r="AD46" s="189"/>
      <c r="AE46" s="189"/>
      <c r="AF46" s="189"/>
      <c r="AG46" s="197"/>
      <c r="AH46" s="192"/>
      <c r="AI46" s="189"/>
      <c r="AJ46" s="189"/>
      <c r="AK46" s="189"/>
      <c r="AL46" s="189"/>
      <c r="AM46" s="189"/>
      <c r="AN46" s="189"/>
      <c r="AO46" s="189"/>
      <c r="AP46" s="189"/>
      <c r="AQ46" s="192"/>
      <c r="AR46" s="24"/>
      <c r="AS46" s="24"/>
    </row>
    <row r="47" spans="1:45" ht="15" customHeight="1" x14ac:dyDescent="0.2">
      <c r="A47" s="155"/>
      <c r="B47" s="212">
        <v>4350</v>
      </c>
      <c r="C47" s="197" t="s">
        <v>249</v>
      </c>
      <c r="D47" s="189"/>
      <c r="E47" s="209"/>
      <c r="F47" s="209"/>
      <c r="G47" s="209"/>
      <c r="H47" s="210"/>
      <c r="I47" s="210"/>
      <c r="J47" s="210"/>
      <c r="K47" s="211"/>
      <c r="L47" s="51"/>
      <c r="M47" s="212">
        <v>5100</v>
      </c>
      <c r="N47" s="217" t="s">
        <v>232</v>
      </c>
      <c r="O47" s="189"/>
      <c r="P47" s="209"/>
      <c r="Q47" s="209"/>
      <c r="R47" s="209"/>
      <c r="S47" s="209"/>
      <c r="T47" s="210"/>
      <c r="U47" s="211"/>
      <c r="V47" s="51"/>
      <c r="W47" s="216"/>
      <c r="X47" s="197"/>
      <c r="Y47" s="197"/>
      <c r="Z47" s="189"/>
      <c r="AA47" s="189"/>
      <c r="AB47" s="189"/>
      <c r="AC47" s="197"/>
      <c r="AD47" s="189"/>
      <c r="AE47" s="189"/>
      <c r="AF47" s="189"/>
      <c r="AG47" s="197"/>
      <c r="AH47" s="192"/>
      <c r="AI47" s="189"/>
      <c r="AJ47" s="189"/>
      <c r="AK47" s="189"/>
      <c r="AL47" s="189"/>
      <c r="AM47" s="197"/>
      <c r="AN47" s="189"/>
      <c r="AO47" s="189"/>
      <c r="AP47" s="189"/>
      <c r="AQ47" s="192"/>
      <c r="AR47" s="24"/>
      <c r="AS47" s="24"/>
    </row>
    <row r="48" spans="1:45" ht="15" customHeight="1" x14ac:dyDescent="0.2">
      <c r="A48" s="155"/>
      <c r="B48" s="208"/>
      <c r="C48" s="209"/>
      <c r="D48" s="189"/>
      <c r="E48" s="209"/>
      <c r="F48" s="209"/>
      <c r="G48" s="209"/>
      <c r="H48" s="210"/>
      <c r="I48" s="210"/>
      <c r="J48" s="210"/>
      <c r="K48" s="211"/>
      <c r="L48" s="51"/>
      <c r="M48" s="212"/>
      <c r="N48" s="197"/>
      <c r="O48" s="209"/>
      <c r="P48" s="209"/>
      <c r="Q48" s="209"/>
      <c r="R48" s="209"/>
      <c r="S48" s="209"/>
      <c r="T48" s="210"/>
      <c r="U48" s="211"/>
      <c r="V48" s="51"/>
      <c r="W48" s="216"/>
      <c r="X48" s="197"/>
      <c r="Y48" s="197"/>
      <c r="Z48" s="189"/>
      <c r="AA48" s="189"/>
      <c r="AB48" s="189"/>
      <c r="AC48" s="197"/>
      <c r="AD48" s="189"/>
      <c r="AE48" s="189"/>
      <c r="AF48" s="189"/>
      <c r="AG48" s="197"/>
      <c r="AH48" s="192"/>
      <c r="AI48" s="189"/>
      <c r="AJ48" s="189"/>
      <c r="AK48" s="189"/>
      <c r="AL48" s="189"/>
      <c r="AM48" s="197"/>
      <c r="AN48" s="189"/>
      <c r="AO48" s="189"/>
      <c r="AP48" s="189"/>
      <c r="AQ48" s="192"/>
      <c r="AR48" s="24"/>
      <c r="AS48" s="24"/>
    </row>
    <row r="49" spans="1:45" ht="15" customHeight="1" x14ac:dyDescent="0.2">
      <c r="A49" s="155"/>
      <c r="B49" s="204" t="s">
        <v>235</v>
      </c>
      <c r="C49" s="73"/>
      <c r="D49" s="74"/>
      <c r="E49" s="73"/>
      <c r="F49" s="73"/>
      <c r="G49" s="73"/>
      <c r="H49" s="226"/>
      <c r="I49" s="226"/>
      <c r="J49" s="226"/>
      <c r="K49" s="227"/>
      <c r="L49" s="51"/>
      <c r="M49" s="212"/>
      <c r="N49" s="217"/>
      <c r="O49" s="209"/>
      <c r="P49" s="209"/>
      <c r="Q49" s="209"/>
      <c r="R49" s="209"/>
      <c r="S49" s="209"/>
      <c r="T49" s="210"/>
      <c r="U49" s="211"/>
      <c r="V49" s="51"/>
      <c r="W49" s="216"/>
      <c r="X49" s="197"/>
      <c r="Y49" s="197"/>
      <c r="Z49" s="189"/>
      <c r="AA49" s="189"/>
      <c r="AB49" s="189"/>
      <c r="AC49" s="197"/>
      <c r="AD49" s="189"/>
      <c r="AE49" s="189"/>
      <c r="AF49" s="189"/>
      <c r="AG49" s="197"/>
      <c r="AH49" s="192"/>
      <c r="AI49" s="189"/>
      <c r="AJ49" s="189"/>
      <c r="AK49" s="189"/>
      <c r="AL49" s="189"/>
      <c r="AM49" s="197"/>
      <c r="AN49" s="189"/>
      <c r="AO49" s="189"/>
      <c r="AP49" s="189"/>
      <c r="AQ49" s="192"/>
      <c r="AR49" s="24"/>
      <c r="AS49" s="24"/>
    </row>
    <row r="50" spans="1:45" ht="15" customHeight="1" x14ac:dyDescent="0.2">
      <c r="A50" s="155"/>
      <c r="B50" s="212">
        <v>5100</v>
      </c>
      <c r="C50" s="217" t="s">
        <v>250</v>
      </c>
      <c r="D50" s="189"/>
      <c r="E50" s="189"/>
      <c r="F50" s="189"/>
      <c r="G50" s="189"/>
      <c r="H50" s="189"/>
      <c r="I50" s="189"/>
      <c r="J50" s="189"/>
      <c r="K50" s="211"/>
      <c r="L50" s="51"/>
      <c r="M50" s="228"/>
      <c r="N50" s="217"/>
      <c r="O50" s="209"/>
      <c r="P50" s="209"/>
      <c r="Q50" s="209"/>
      <c r="R50" s="209"/>
      <c r="S50" s="209"/>
      <c r="T50" s="210"/>
      <c r="U50" s="211"/>
      <c r="V50" s="51"/>
      <c r="W50" s="216"/>
      <c r="X50" s="197"/>
      <c r="Y50" s="197"/>
      <c r="Z50" s="189"/>
      <c r="AA50" s="189"/>
      <c r="AB50" s="189"/>
      <c r="AC50" s="197"/>
      <c r="AD50" s="189"/>
      <c r="AE50" s="189"/>
      <c r="AF50" s="189"/>
      <c r="AG50" s="197"/>
      <c r="AH50" s="192"/>
      <c r="AI50" s="189"/>
      <c r="AJ50" s="189"/>
      <c r="AK50" s="189"/>
      <c r="AL50" s="189"/>
      <c r="AM50" s="197"/>
      <c r="AN50" s="189"/>
      <c r="AO50" s="189"/>
      <c r="AP50" s="189"/>
      <c r="AQ50" s="192"/>
      <c r="AR50" s="24"/>
      <c r="AS50" s="24"/>
    </row>
    <row r="51" spans="1:45" ht="15" customHeight="1" x14ac:dyDescent="0.2">
      <c r="A51" s="155"/>
      <c r="B51" s="212"/>
      <c r="C51" s="189"/>
      <c r="D51" s="189"/>
      <c r="E51" s="189"/>
      <c r="F51" s="189"/>
      <c r="G51" s="189"/>
      <c r="H51" s="189"/>
      <c r="I51" s="189"/>
      <c r="J51" s="189"/>
      <c r="K51" s="211"/>
      <c r="L51" s="51"/>
      <c r="M51" s="228"/>
      <c r="N51" s="189"/>
      <c r="O51" s="209"/>
      <c r="P51" s="209"/>
      <c r="Q51" s="209"/>
      <c r="R51" s="209"/>
      <c r="S51" s="209"/>
      <c r="T51" s="210"/>
      <c r="U51" s="211"/>
      <c r="V51" s="51"/>
      <c r="W51" s="216"/>
      <c r="X51" s="197"/>
      <c r="Y51" s="197"/>
      <c r="Z51" s="189"/>
      <c r="AA51" s="189"/>
      <c r="AB51" s="189"/>
      <c r="AC51" s="197"/>
      <c r="AD51" s="189"/>
      <c r="AE51" s="189"/>
      <c r="AF51" s="189"/>
      <c r="AG51" s="197"/>
      <c r="AH51" s="192"/>
      <c r="AI51" s="189"/>
      <c r="AJ51" s="189"/>
      <c r="AK51" s="189"/>
      <c r="AL51" s="189"/>
      <c r="AM51" s="197"/>
      <c r="AN51" s="189"/>
      <c r="AO51" s="189"/>
      <c r="AP51" s="189"/>
      <c r="AQ51" s="192"/>
      <c r="AR51" s="24"/>
      <c r="AS51" s="24"/>
    </row>
    <row r="52" spans="1:45" ht="15" customHeight="1" x14ac:dyDescent="0.2">
      <c r="A52" s="155"/>
      <c r="B52" s="229" t="s">
        <v>236</v>
      </c>
      <c r="C52" s="75" t="s">
        <v>237</v>
      </c>
      <c r="D52" s="75"/>
      <c r="E52" s="73" t="s">
        <v>3</v>
      </c>
      <c r="F52" s="73"/>
      <c r="G52" s="73" t="s">
        <v>238</v>
      </c>
      <c r="H52" s="226"/>
      <c r="I52" s="230" t="s">
        <v>239</v>
      </c>
      <c r="J52" s="226"/>
      <c r="K52" s="227"/>
      <c r="L52" s="51"/>
      <c r="M52" s="228"/>
      <c r="N52" s="189"/>
      <c r="O52" s="209"/>
      <c r="P52" s="209"/>
      <c r="Q52" s="209"/>
      <c r="R52" s="209"/>
      <c r="S52" s="209"/>
      <c r="T52" s="210"/>
      <c r="U52" s="211"/>
      <c r="V52" s="51"/>
      <c r="W52" s="216"/>
      <c r="X52" s="197"/>
      <c r="Y52" s="197"/>
      <c r="Z52" s="189"/>
      <c r="AA52" s="189"/>
      <c r="AB52" s="189"/>
      <c r="AC52" s="197"/>
      <c r="AD52" s="189"/>
      <c r="AE52" s="189"/>
      <c r="AF52" s="189"/>
      <c r="AG52" s="197"/>
      <c r="AH52" s="192"/>
      <c r="AI52" s="189"/>
      <c r="AJ52" s="189"/>
      <c r="AK52" s="189"/>
      <c r="AL52" s="189"/>
      <c r="AM52" s="197"/>
      <c r="AN52" s="189"/>
      <c r="AO52" s="189"/>
      <c r="AP52" s="189"/>
      <c r="AQ52" s="192"/>
      <c r="AR52" s="24"/>
      <c r="AS52" s="24"/>
    </row>
    <row r="53" spans="1:45" ht="15" customHeight="1" x14ac:dyDescent="0.2">
      <c r="A53" s="155"/>
      <c r="B53" s="231"/>
      <c r="C53" s="232" t="s">
        <v>248</v>
      </c>
      <c r="D53" s="209"/>
      <c r="E53" s="209">
        <v>286</v>
      </c>
      <c r="F53" s="209"/>
      <c r="G53" s="209">
        <v>1698</v>
      </c>
      <c r="H53" s="209"/>
      <c r="I53" s="210"/>
      <c r="J53" s="210"/>
      <c r="K53" s="211"/>
      <c r="L53" s="51"/>
      <c r="M53" s="228"/>
      <c r="N53" s="189"/>
      <c r="O53" s="209"/>
      <c r="P53" s="209"/>
      <c r="Q53" s="209"/>
      <c r="R53" s="209"/>
      <c r="S53" s="209"/>
      <c r="T53" s="210"/>
      <c r="U53" s="211"/>
      <c r="V53" s="51"/>
      <c r="W53" s="216"/>
      <c r="X53" s="197"/>
      <c r="Y53" s="197"/>
      <c r="Z53" s="189"/>
      <c r="AA53" s="189"/>
      <c r="AB53" s="189"/>
      <c r="AC53" s="197"/>
      <c r="AD53" s="189"/>
      <c r="AE53" s="189"/>
      <c r="AF53" s="189"/>
      <c r="AG53" s="197"/>
      <c r="AH53" s="192"/>
      <c r="AI53" s="189"/>
      <c r="AJ53" s="189"/>
      <c r="AK53" s="189"/>
      <c r="AL53" s="189"/>
      <c r="AM53" s="197"/>
      <c r="AN53" s="189"/>
      <c r="AO53" s="189"/>
      <c r="AP53" s="189"/>
      <c r="AQ53" s="192"/>
      <c r="AR53" s="24"/>
      <c r="AS53" s="24"/>
    </row>
    <row r="54" spans="1:45" s="8" customFormat="1" ht="15" customHeight="1" x14ac:dyDescent="0.25">
      <c r="A54" s="9"/>
      <c r="B54" s="198"/>
      <c r="C54" s="200"/>
      <c r="D54" s="200"/>
      <c r="E54" s="200"/>
      <c r="F54" s="200"/>
      <c r="G54" s="200"/>
      <c r="H54" s="221"/>
      <c r="I54" s="221"/>
      <c r="J54" s="221"/>
      <c r="K54" s="222"/>
      <c r="L54" s="51"/>
      <c r="M54" s="198"/>
      <c r="N54" s="200"/>
      <c r="O54" s="200"/>
      <c r="P54" s="200"/>
      <c r="Q54" s="200"/>
      <c r="R54" s="200"/>
      <c r="S54" s="200"/>
      <c r="T54" s="200"/>
      <c r="U54" s="222"/>
      <c r="V54" s="51"/>
      <c r="W54" s="198"/>
      <c r="X54" s="200"/>
      <c r="Y54" s="200"/>
      <c r="Z54" s="200"/>
      <c r="AA54" s="200"/>
      <c r="AB54" s="200"/>
      <c r="AC54" s="200"/>
      <c r="AD54" s="200"/>
      <c r="AE54" s="200"/>
      <c r="AF54" s="221"/>
      <c r="AG54" s="221"/>
      <c r="AH54" s="222"/>
      <c r="AI54" s="200"/>
      <c r="AJ54" s="200"/>
      <c r="AK54" s="200"/>
      <c r="AL54" s="200"/>
      <c r="AM54" s="200"/>
      <c r="AN54" s="200"/>
      <c r="AO54" s="200"/>
      <c r="AP54" s="200"/>
      <c r="AQ54" s="203"/>
      <c r="AR54" s="48"/>
      <c r="AS54" s="223"/>
    </row>
    <row r="55" spans="1:45" s="8" customFormat="1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224"/>
      <c r="AG55" s="225"/>
      <c r="AH55" s="225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223"/>
    </row>
    <row r="56" spans="1:45" s="8" customFormat="1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24"/>
      <c r="AM56" s="24"/>
      <c r="AN56" s="24"/>
      <c r="AO56" s="48"/>
      <c r="AP56" s="48"/>
      <c r="AQ56" s="48"/>
      <c r="AR56" s="223"/>
      <c r="AS56" s="223"/>
    </row>
    <row r="57" spans="1:45" s="8" customFormat="1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24"/>
      <c r="AM57" s="24"/>
      <c r="AN57" s="24"/>
      <c r="AO57" s="48"/>
      <c r="AP57" s="48"/>
      <c r="AQ57" s="48"/>
      <c r="AR57" s="223"/>
      <c r="AS57" s="223"/>
    </row>
    <row r="58" spans="1:45" s="8" customFormat="1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24"/>
      <c r="AM58" s="24"/>
      <c r="AN58" s="24"/>
      <c r="AO58" s="48"/>
      <c r="AP58" s="48"/>
      <c r="AQ58" s="48"/>
      <c r="AR58" s="223"/>
      <c r="AS58" s="223"/>
    </row>
    <row r="59" spans="1:45" s="8" customFormat="1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24"/>
      <c r="AM59" s="24"/>
      <c r="AN59" s="24"/>
      <c r="AO59" s="48"/>
      <c r="AP59" s="48"/>
      <c r="AQ59" s="48"/>
      <c r="AR59" s="223"/>
      <c r="AS59" s="223"/>
    </row>
    <row r="60" spans="1:45" s="8" customFormat="1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24"/>
      <c r="AM60" s="24"/>
      <c r="AN60" s="24"/>
      <c r="AO60" s="48"/>
      <c r="AP60" s="48"/>
      <c r="AQ60" s="48"/>
      <c r="AR60" s="223"/>
      <c r="AS60" s="223"/>
    </row>
    <row r="61" spans="1:45" s="8" customFormat="1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24"/>
      <c r="AM61" s="24"/>
      <c r="AN61" s="24"/>
      <c r="AO61" s="48"/>
      <c r="AP61" s="48"/>
      <c r="AQ61" s="48"/>
      <c r="AR61" s="223"/>
      <c r="AS61" s="223"/>
    </row>
    <row r="62" spans="1:45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24"/>
      <c r="AM62" s="24"/>
      <c r="AN62" s="24"/>
      <c r="AO62" s="48"/>
      <c r="AP62" s="48"/>
      <c r="AQ62" s="48"/>
      <c r="AR62" s="223"/>
      <c r="AS62" s="223"/>
    </row>
    <row r="63" spans="1:45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24"/>
      <c r="AM63" s="24"/>
      <c r="AN63" s="24"/>
      <c r="AO63" s="48"/>
      <c r="AP63" s="48"/>
      <c r="AQ63" s="48"/>
      <c r="AR63" s="223"/>
      <c r="AS63" s="223"/>
    </row>
    <row r="64" spans="1:45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24"/>
      <c r="AM64" s="24"/>
      <c r="AN64" s="24"/>
      <c r="AO64" s="48"/>
      <c r="AP64" s="48"/>
      <c r="AQ64" s="48"/>
      <c r="AR64" s="223"/>
      <c r="AS64" s="223"/>
    </row>
    <row r="65" spans="1:45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24"/>
      <c r="AM65" s="24"/>
      <c r="AN65" s="24"/>
      <c r="AO65" s="48"/>
      <c r="AP65" s="48"/>
      <c r="AQ65" s="48"/>
      <c r="AR65" s="223"/>
      <c r="AS65" s="223"/>
    </row>
    <row r="66" spans="1:45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24"/>
      <c r="AM66" s="24"/>
      <c r="AN66" s="24"/>
      <c r="AO66" s="48"/>
      <c r="AP66" s="48"/>
      <c r="AQ66" s="48"/>
      <c r="AR66" s="223"/>
      <c r="AS66" s="223"/>
    </row>
    <row r="67" spans="1:45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24"/>
      <c r="AM67" s="24"/>
      <c r="AN67" s="24"/>
      <c r="AO67" s="48"/>
      <c r="AP67" s="48"/>
      <c r="AQ67" s="48"/>
      <c r="AR67" s="223"/>
      <c r="AS67" s="223"/>
    </row>
    <row r="68" spans="1:45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4"/>
      <c r="AM68" s="24"/>
      <c r="AN68" s="24"/>
      <c r="AO68" s="48"/>
      <c r="AP68" s="48"/>
      <c r="AQ68" s="48"/>
      <c r="AR68" s="223"/>
      <c r="AS68" s="223"/>
    </row>
    <row r="69" spans="1:45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4"/>
      <c r="AM69" s="24"/>
      <c r="AN69" s="24"/>
      <c r="AO69" s="48"/>
      <c r="AP69" s="48"/>
      <c r="AQ69" s="48"/>
      <c r="AR69" s="223"/>
      <c r="AS69" s="223"/>
    </row>
    <row r="70" spans="1:45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4"/>
      <c r="AM70" s="24"/>
      <c r="AN70" s="24"/>
      <c r="AO70" s="48"/>
      <c r="AP70" s="48"/>
      <c r="AQ70" s="48"/>
      <c r="AR70" s="223"/>
      <c r="AS70" s="223"/>
    </row>
    <row r="71" spans="1:45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4"/>
      <c r="AM71" s="24"/>
      <c r="AN71" s="24"/>
      <c r="AO71" s="48"/>
      <c r="AP71" s="48"/>
      <c r="AQ71" s="48"/>
      <c r="AR71" s="223"/>
      <c r="AS71" s="223"/>
    </row>
    <row r="72" spans="1:45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4"/>
      <c r="AM72" s="24"/>
      <c r="AN72" s="24"/>
      <c r="AO72" s="48"/>
      <c r="AP72" s="48"/>
      <c r="AQ72" s="48"/>
      <c r="AR72" s="223"/>
      <c r="AS72" s="223"/>
    </row>
    <row r="73" spans="1:45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4"/>
      <c r="AM73" s="24"/>
      <c r="AN73" s="24"/>
      <c r="AO73" s="48"/>
      <c r="AP73" s="48"/>
      <c r="AQ73" s="48"/>
      <c r="AR73" s="223"/>
      <c r="AS73" s="223"/>
    </row>
    <row r="74" spans="1:45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4"/>
      <c r="AM74" s="24"/>
      <c r="AN74" s="24"/>
      <c r="AO74" s="48"/>
      <c r="AP74" s="48"/>
      <c r="AQ74" s="48"/>
      <c r="AR74" s="223"/>
      <c r="AS74" s="223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4"/>
      <c r="AM75" s="24"/>
      <c r="AN75" s="24"/>
      <c r="AO75" s="48"/>
      <c r="AP75" s="48"/>
      <c r="AQ75" s="48"/>
      <c r="AR75" s="223"/>
      <c r="AS75" s="223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4"/>
      <c r="AM76" s="24"/>
      <c r="AN76" s="24"/>
      <c r="AO76" s="48"/>
      <c r="AP76" s="48"/>
      <c r="AQ76" s="48"/>
      <c r="AR76" s="223"/>
      <c r="AS76" s="223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4"/>
      <c r="AM77" s="24"/>
      <c r="AN77" s="24"/>
      <c r="AO77" s="48"/>
      <c r="AP77" s="48"/>
      <c r="AQ77" s="48"/>
      <c r="AR77" s="223"/>
      <c r="AS77" s="223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4"/>
      <c r="AM78" s="24"/>
      <c r="AN78" s="24"/>
      <c r="AO78" s="48"/>
      <c r="AP78" s="48"/>
      <c r="AQ78" s="48"/>
      <c r="AR78" s="223"/>
      <c r="AS78" s="223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4"/>
      <c r="AM79" s="24"/>
      <c r="AN79" s="24"/>
      <c r="AO79" s="48"/>
      <c r="AP79" s="48"/>
      <c r="AQ79" s="48"/>
      <c r="AR79" s="223"/>
      <c r="AS79" s="223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4"/>
      <c r="AM80" s="24"/>
      <c r="AN80" s="24"/>
      <c r="AO80" s="48"/>
      <c r="AP80" s="48"/>
      <c r="AQ80" s="48"/>
      <c r="AR80" s="223"/>
      <c r="AS80" s="223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4"/>
      <c r="AM81" s="24"/>
      <c r="AN81" s="24"/>
      <c r="AO81" s="48"/>
      <c r="AP81" s="48"/>
      <c r="AQ81" s="48"/>
      <c r="AR81" s="223"/>
      <c r="AS81" s="223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4"/>
      <c r="AM82" s="24"/>
      <c r="AN82" s="24"/>
      <c r="AO82" s="48"/>
      <c r="AP82" s="48"/>
      <c r="AQ82" s="48"/>
      <c r="AR82" s="223"/>
      <c r="AS82" s="223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4"/>
      <c r="AM83" s="24"/>
      <c r="AN83" s="24"/>
      <c r="AO83" s="48"/>
      <c r="AP83" s="48"/>
      <c r="AQ83" s="48"/>
      <c r="AR83" s="223"/>
      <c r="AS83" s="223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4"/>
      <c r="AM84" s="24"/>
      <c r="AN84" s="24"/>
      <c r="AO84" s="48"/>
      <c r="AP84" s="48"/>
      <c r="AQ84" s="48"/>
      <c r="AR84" s="223"/>
      <c r="AS84" s="223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4"/>
      <c r="AM85" s="24"/>
      <c r="AN85" s="24"/>
      <c r="AO85" s="48"/>
      <c r="AP85" s="48"/>
      <c r="AQ85" s="48"/>
      <c r="AR85" s="223"/>
      <c r="AS85" s="223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24"/>
      <c r="AM86" s="24"/>
      <c r="AN86" s="24"/>
      <c r="AO86" s="48"/>
      <c r="AP86" s="48"/>
      <c r="AQ86" s="48"/>
      <c r="AR86" s="223"/>
      <c r="AS86" s="223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24"/>
      <c r="AM87" s="24"/>
      <c r="AN87" s="24"/>
      <c r="AO87" s="48"/>
      <c r="AP87" s="48"/>
      <c r="AQ87" s="48"/>
      <c r="AR87" s="223"/>
      <c r="AS87" s="223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24"/>
      <c r="AM88" s="24"/>
      <c r="AN88" s="24"/>
      <c r="AO88" s="48"/>
      <c r="AP88" s="48"/>
      <c r="AQ88" s="48"/>
      <c r="AR88" s="223"/>
      <c r="AS88" s="223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24"/>
      <c r="AM89" s="24"/>
      <c r="AN89" s="24"/>
      <c r="AO89" s="48"/>
      <c r="AP89" s="48"/>
      <c r="AQ89" s="48"/>
      <c r="AR89" s="223"/>
      <c r="AS89" s="223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24"/>
      <c r="AM90" s="24"/>
      <c r="AN90" s="24"/>
      <c r="AO90" s="48"/>
      <c r="AP90" s="48"/>
      <c r="AQ90" s="48"/>
      <c r="AR90" s="223"/>
      <c r="AS90" s="223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24"/>
      <c r="AM91" s="24"/>
      <c r="AN91" s="24"/>
      <c r="AO91" s="48"/>
      <c r="AP91" s="48"/>
      <c r="AQ91" s="48"/>
      <c r="AR91" s="223"/>
      <c r="AS91" s="223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24"/>
      <c r="AM92" s="24"/>
      <c r="AN92" s="24"/>
      <c r="AO92" s="48"/>
      <c r="AP92" s="48"/>
      <c r="AQ92" s="48"/>
      <c r="AR92" s="223"/>
      <c r="AS92" s="223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24"/>
      <c r="AM93" s="24"/>
      <c r="AN93" s="24"/>
      <c r="AO93" s="48"/>
      <c r="AP93" s="48"/>
      <c r="AQ93" s="48"/>
      <c r="AR93" s="223"/>
      <c r="AS93" s="223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24"/>
      <c r="AM94" s="24"/>
      <c r="AN94" s="24"/>
      <c r="AO94" s="48"/>
      <c r="AP94" s="48"/>
      <c r="AQ94" s="48"/>
      <c r="AR94" s="223"/>
      <c r="AS94" s="223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24"/>
      <c r="AM95" s="24"/>
      <c r="AN95" s="24"/>
      <c r="AO95" s="48"/>
      <c r="AP95" s="48"/>
      <c r="AQ95" s="48"/>
      <c r="AR95" s="223"/>
      <c r="AS95" s="223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24"/>
      <c r="AM96" s="24"/>
      <c r="AN96" s="24"/>
      <c r="AO96" s="48"/>
      <c r="AP96" s="48"/>
      <c r="AQ96" s="48"/>
      <c r="AR96" s="223"/>
      <c r="AS96" s="223"/>
    </row>
    <row r="97" spans="1:5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24"/>
      <c r="AM97" s="24"/>
      <c r="AN97" s="24"/>
      <c r="AO97" s="48"/>
      <c r="AP97" s="48"/>
      <c r="AQ97" s="48"/>
      <c r="AR97" s="223"/>
      <c r="AS97" s="223"/>
    </row>
    <row r="98" spans="1:5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24"/>
      <c r="AM98" s="24"/>
      <c r="AN98" s="24"/>
      <c r="AO98" s="48"/>
      <c r="AP98" s="48"/>
      <c r="AQ98" s="48"/>
      <c r="AR98" s="223"/>
      <c r="AS98" s="223"/>
    </row>
    <row r="99" spans="1:5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24"/>
      <c r="AM99" s="24"/>
      <c r="AN99" s="24"/>
      <c r="AO99" s="48"/>
      <c r="AP99" s="48"/>
      <c r="AQ99" s="48"/>
      <c r="AR99" s="223"/>
      <c r="AS99" s="223"/>
    </row>
    <row r="100" spans="1:5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24"/>
      <c r="AM100" s="24"/>
      <c r="AN100" s="24"/>
      <c r="AO100" s="48"/>
      <c r="AP100" s="48"/>
      <c r="AQ100" s="48"/>
      <c r="AR100" s="223"/>
      <c r="AS100" s="223"/>
    </row>
    <row r="101" spans="1:55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24"/>
      <c r="AM101" s="24"/>
      <c r="AN101" s="24"/>
      <c r="AO101" s="48"/>
      <c r="AP101" s="48"/>
      <c r="AQ101" s="48"/>
      <c r="AR101" s="223"/>
      <c r="AS101" s="223"/>
    </row>
    <row r="102" spans="1:55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24"/>
      <c r="AM102" s="24"/>
      <c r="AN102" s="24"/>
      <c r="AO102" s="48"/>
      <c r="AP102" s="48"/>
      <c r="AQ102" s="48"/>
      <c r="AR102" s="223"/>
      <c r="AS102" s="223"/>
    </row>
    <row r="103" spans="1:55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24"/>
      <c r="AM103" s="24"/>
      <c r="AN103" s="24"/>
      <c r="AO103" s="48"/>
      <c r="AP103" s="48"/>
      <c r="AQ103" s="48"/>
      <c r="AR103" s="223"/>
      <c r="AS103" s="223"/>
    </row>
    <row r="104" spans="1:55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24"/>
      <c r="AM104" s="24"/>
      <c r="AN104" s="24"/>
      <c r="AO104" s="48"/>
      <c r="AP104" s="48"/>
      <c r="AQ104" s="48"/>
      <c r="AR104" s="223"/>
      <c r="AS104" s="223"/>
    </row>
    <row r="105" spans="1:55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24"/>
      <c r="AM105" s="24"/>
      <c r="AN105" s="24"/>
      <c r="AO105" s="48"/>
      <c r="AP105" s="48"/>
      <c r="AQ105" s="48"/>
      <c r="AR105" s="223"/>
      <c r="AS105" s="223"/>
    </row>
    <row r="106" spans="1:55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24"/>
      <c r="AM106" s="24"/>
      <c r="AN106" s="24"/>
      <c r="AO106" s="48"/>
      <c r="AP106" s="48"/>
      <c r="AQ106" s="48"/>
      <c r="AR106" s="223"/>
      <c r="AS106" s="223"/>
    </row>
    <row r="107" spans="1:55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24"/>
      <c r="AM107" s="24"/>
      <c r="AN107" s="24"/>
      <c r="AO107" s="48"/>
      <c r="AP107" s="48"/>
      <c r="AQ107" s="48"/>
      <c r="AR107" s="223"/>
      <c r="AS107" s="223"/>
    </row>
    <row r="108" spans="1:55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24"/>
      <c r="AM108" s="24"/>
      <c r="AN108" s="24"/>
      <c r="AO108" s="48"/>
      <c r="AP108" s="48"/>
      <c r="AQ108" s="48"/>
      <c r="AR108" s="223"/>
      <c r="AS108" s="223"/>
    </row>
    <row r="109" spans="1:55" s="8" customFormat="1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24"/>
      <c r="AM109" s="24"/>
      <c r="AN109" s="24"/>
      <c r="AO109" s="48"/>
      <c r="AP109" s="48"/>
      <c r="AQ109" s="48"/>
      <c r="AR109" s="223"/>
      <c r="AS109" s="223"/>
    </row>
    <row r="110" spans="1:55" ht="15" customHeight="1" x14ac:dyDescent="0.25">
      <c r="B110" s="110"/>
      <c r="C110" s="110"/>
      <c r="D110" s="110"/>
      <c r="E110" s="110"/>
      <c r="F110" s="110"/>
      <c r="G110" s="110"/>
      <c r="P110" s="24"/>
      <c r="Q110" s="24"/>
      <c r="R110" s="24"/>
      <c r="S110" s="24"/>
      <c r="T110" s="24"/>
      <c r="AA110" s="24"/>
      <c r="AF110" s="24"/>
      <c r="AG110" s="24"/>
      <c r="AH110" s="70"/>
      <c r="AI110" s="48"/>
      <c r="AJ110" s="48"/>
      <c r="AK110" s="24"/>
      <c r="AL110" s="24"/>
      <c r="AM110" s="24"/>
      <c r="AN110" s="24"/>
      <c r="AO110" s="24"/>
      <c r="AP110" s="24"/>
      <c r="AQ110" s="24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</row>
    <row r="111" spans="1:55" ht="15" customHeight="1" x14ac:dyDescent="0.25">
      <c r="B111" s="110"/>
      <c r="C111" s="110"/>
      <c r="D111" s="110"/>
      <c r="E111" s="110"/>
      <c r="F111" s="110"/>
      <c r="G111" s="110"/>
      <c r="P111" s="24"/>
      <c r="Q111" s="24"/>
      <c r="R111" s="24"/>
      <c r="S111" s="24"/>
      <c r="T111" s="24"/>
      <c r="AA111" s="24"/>
      <c r="AF111" s="24"/>
      <c r="AG111" s="24"/>
      <c r="AH111" s="70"/>
      <c r="AI111" s="48"/>
      <c r="AJ111" s="48"/>
      <c r="AK111" s="24"/>
      <c r="AL111" s="24"/>
      <c r="AM111" s="24"/>
      <c r="AN111" s="24"/>
      <c r="AO111" s="24"/>
      <c r="AP111" s="24"/>
      <c r="AQ111" s="24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</row>
    <row r="112" spans="1:55" ht="15" customHeight="1" x14ac:dyDescent="0.25">
      <c r="B112" s="110"/>
      <c r="C112" s="110"/>
      <c r="D112" s="110"/>
      <c r="E112" s="110"/>
      <c r="F112" s="110"/>
      <c r="G112" s="110"/>
      <c r="AG112" s="24"/>
      <c r="AH112" s="70"/>
      <c r="AI112" s="48"/>
      <c r="AJ112" s="48"/>
      <c r="AK112" s="24"/>
      <c r="AL112" s="24"/>
      <c r="AM112" s="24"/>
      <c r="AN112" s="24"/>
      <c r="AO112" s="24"/>
      <c r="AP112" s="24"/>
      <c r="AQ112" s="24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</row>
    <row r="113" spans="2:55" ht="15" customHeight="1" x14ac:dyDescent="0.25">
      <c r="B113" s="110"/>
      <c r="C113" s="110"/>
      <c r="D113" s="110"/>
      <c r="E113" s="110"/>
      <c r="F113" s="110"/>
      <c r="G113" s="110"/>
      <c r="AG113" s="24"/>
      <c r="AH113" s="70"/>
      <c r="AI113" s="48"/>
      <c r="AJ113" s="48"/>
      <c r="AK113" s="24"/>
      <c r="AL113" s="24"/>
      <c r="AM113" s="24"/>
      <c r="AN113" s="24"/>
      <c r="AO113" s="24"/>
      <c r="AP113" s="24"/>
      <c r="AQ113" s="24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</row>
    <row r="114" spans="2:55" ht="15" customHeight="1" x14ac:dyDescent="0.25">
      <c r="B114" s="110"/>
      <c r="C114" s="110"/>
      <c r="D114" s="110"/>
      <c r="E114" s="110"/>
      <c r="F114" s="110"/>
      <c r="G114" s="110"/>
      <c r="AG114" s="24"/>
      <c r="AH114" s="70"/>
      <c r="AI114" s="48"/>
      <c r="AJ114" s="48"/>
      <c r="AK114" s="24"/>
      <c r="AL114" s="24"/>
      <c r="AM114" s="24"/>
      <c r="AN114" s="24"/>
      <c r="AO114" s="24"/>
      <c r="AP114" s="24"/>
      <c r="AQ114" s="24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</row>
    <row r="115" spans="2:55" ht="15" customHeight="1" x14ac:dyDescent="0.25">
      <c r="B115" s="110"/>
      <c r="C115" s="110"/>
      <c r="D115" s="110"/>
      <c r="E115" s="110"/>
      <c r="F115" s="110"/>
      <c r="G115" s="110"/>
      <c r="AG115" s="24"/>
      <c r="AH115" s="70"/>
      <c r="AI115" s="48"/>
      <c r="AJ115" s="48"/>
      <c r="AK115" s="24"/>
      <c r="AL115" s="24"/>
      <c r="AM115" s="24"/>
      <c r="AN115" s="24"/>
      <c r="AO115" s="24"/>
      <c r="AP115" s="24"/>
      <c r="AQ115" s="24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</row>
    <row r="116" spans="2:55" ht="15" customHeight="1" x14ac:dyDescent="0.25">
      <c r="B116" s="110"/>
      <c r="C116" s="110"/>
      <c r="D116" s="110"/>
      <c r="E116" s="110"/>
      <c r="F116" s="110"/>
      <c r="G116" s="110"/>
      <c r="AG116" s="24"/>
      <c r="AH116" s="70"/>
      <c r="AI116" s="48"/>
      <c r="AJ116" s="48"/>
      <c r="AK116" s="24"/>
      <c r="AL116" s="24"/>
      <c r="AM116" s="24"/>
      <c r="AN116" s="24"/>
      <c r="AO116" s="24"/>
      <c r="AP116" s="24"/>
      <c r="AQ116" s="24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</row>
    <row r="117" spans="2:55" ht="15" customHeight="1" x14ac:dyDescent="0.25">
      <c r="B117" s="110"/>
      <c r="C117" s="110"/>
      <c r="D117" s="110"/>
      <c r="E117" s="110"/>
      <c r="F117" s="110"/>
      <c r="G117" s="110"/>
      <c r="AG117" s="24"/>
      <c r="AH117" s="70"/>
      <c r="AI117" s="48"/>
      <c r="AJ117" s="48"/>
      <c r="AK117" s="24"/>
      <c r="AL117" s="24"/>
      <c r="AM117" s="24"/>
      <c r="AN117" s="24"/>
      <c r="AO117" s="24"/>
      <c r="AP117" s="24"/>
      <c r="AQ117" s="24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</row>
    <row r="118" spans="2:55" ht="15" customHeight="1" x14ac:dyDescent="0.25">
      <c r="B118" s="110"/>
      <c r="C118" s="110"/>
      <c r="D118" s="110"/>
      <c r="E118" s="110"/>
      <c r="F118" s="110"/>
      <c r="G118" s="110"/>
      <c r="AG118" s="24"/>
      <c r="AH118" s="70"/>
      <c r="AI118" s="48"/>
      <c r="AJ118" s="48"/>
      <c r="AK118" s="24"/>
      <c r="AL118" s="24"/>
      <c r="AM118" s="24"/>
      <c r="AN118" s="24"/>
      <c r="AO118" s="24"/>
      <c r="AP118" s="24"/>
      <c r="AQ118" s="24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</row>
    <row r="119" spans="2:55" ht="15" customHeight="1" x14ac:dyDescent="0.25">
      <c r="B119" s="110"/>
      <c r="C119" s="110"/>
      <c r="D119" s="110"/>
      <c r="E119" s="110"/>
      <c r="F119" s="110"/>
      <c r="G119" s="110"/>
      <c r="AG119" s="24"/>
      <c r="AH119" s="70"/>
      <c r="AI119" s="48"/>
      <c r="AJ119" s="48"/>
      <c r="AK119" s="24"/>
      <c r="AL119" s="24"/>
      <c r="AM119" s="24"/>
      <c r="AN119" s="24"/>
      <c r="AO119" s="24"/>
      <c r="AP119" s="24"/>
      <c r="AQ119" s="24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</row>
    <row r="120" spans="2:55" ht="15" customHeight="1" x14ac:dyDescent="0.25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24"/>
      <c r="AH120" s="70"/>
      <c r="AI120" s="48"/>
      <c r="AJ120" s="48"/>
      <c r="AK120" s="24"/>
      <c r="AL120" s="24"/>
      <c r="AM120" s="24"/>
      <c r="AN120" s="24"/>
      <c r="AO120" s="24"/>
      <c r="AP120" s="24"/>
      <c r="AQ120" s="24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</row>
    <row r="121" spans="2:55" ht="15" customHeight="1" x14ac:dyDescent="0.25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24"/>
      <c r="AH121" s="70"/>
      <c r="AI121" s="48"/>
      <c r="AJ121" s="48"/>
      <c r="AK121" s="24"/>
      <c r="AL121" s="24"/>
      <c r="AM121" s="24"/>
      <c r="AN121" s="24"/>
      <c r="AO121" s="24"/>
      <c r="AP121" s="24"/>
      <c r="AQ121" s="24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</row>
    <row r="122" spans="2:55" ht="15" customHeight="1" x14ac:dyDescent="0.25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24"/>
      <c r="AH122" s="70"/>
      <c r="AI122" s="48"/>
      <c r="AJ122" s="48"/>
      <c r="AK122" s="24"/>
      <c r="AL122" s="24"/>
      <c r="AM122" s="24"/>
      <c r="AN122" s="24"/>
      <c r="AO122" s="24"/>
      <c r="AP122" s="24"/>
      <c r="AQ122" s="24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</row>
    <row r="123" spans="2:55" ht="15" customHeight="1" x14ac:dyDescent="0.25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24"/>
      <c r="AH123" s="70"/>
      <c r="AI123" s="48"/>
      <c r="AJ123" s="48"/>
      <c r="AK123" s="24"/>
      <c r="AL123" s="24"/>
      <c r="AM123" s="24"/>
      <c r="AN123" s="24"/>
      <c r="AO123" s="24"/>
      <c r="AP123" s="24"/>
      <c r="AQ123" s="24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</row>
    <row r="124" spans="2:55" ht="15" customHeight="1" x14ac:dyDescent="0.25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24"/>
      <c r="AH124" s="70"/>
      <c r="AI124" s="48"/>
      <c r="AJ124" s="48"/>
      <c r="AK124" s="24"/>
      <c r="AL124" s="24"/>
      <c r="AM124" s="24"/>
      <c r="AN124" s="24"/>
      <c r="AO124" s="24"/>
      <c r="AP124" s="24"/>
      <c r="AQ124" s="24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2:55" ht="15" customHeight="1" x14ac:dyDescent="0.25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24"/>
      <c r="AH125" s="70"/>
      <c r="AI125" s="48"/>
      <c r="AJ125" s="48"/>
      <c r="AK125" s="24"/>
      <c r="AL125" s="24"/>
      <c r="AM125" s="24"/>
      <c r="AN125" s="24"/>
      <c r="AO125" s="24"/>
      <c r="AP125" s="24"/>
      <c r="AQ125" s="24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2:55" ht="15" customHeight="1" x14ac:dyDescent="0.25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24"/>
      <c r="AH126" s="70"/>
      <c r="AI126" s="48"/>
      <c r="AJ126" s="48"/>
      <c r="AK126" s="24"/>
      <c r="AL126" s="24"/>
      <c r="AM126" s="24"/>
      <c r="AN126" s="24"/>
      <c r="AO126" s="24"/>
      <c r="AP126" s="24"/>
      <c r="AQ126" s="24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</row>
    <row r="127" spans="2:55" ht="15" customHeight="1" x14ac:dyDescent="0.25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24"/>
      <c r="AH127" s="70"/>
      <c r="AI127" s="48"/>
      <c r="AJ127" s="48"/>
      <c r="AK127" s="24"/>
      <c r="AL127" s="24"/>
      <c r="AM127" s="24"/>
      <c r="AN127" s="24"/>
      <c r="AO127" s="24"/>
      <c r="AP127" s="24"/>
      <c r="AQ127" s="24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</row>
    <row r="128" spans="2:55" ht="15" customHeight="1" x14ac:dyDescent="0.25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24"/>
      <c r="AH128" s="70"/>
      <c r="AI128" s="48"/>
      <c r="AJ128" s="48"/>
      <c r="AK128" s="24"/>
      <c r="AL128" s="24"/>
      <c r="AM128" s="24"/>
      <c r="AN128" s="24"/>
      <c r="AO128" s="24"/>
      <c r="AP128" s="24"/>
      <c r="AQ128" s="24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</row>
    <row r="129" spans="2:55" ht="15" customHeight="1" x14ac:dyDescent="0.25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24"/>
      <c r="AH129" s="70"/>
      <c r="AI129" s="48"/>
      <c r="AJ129" s="48"/>
      <c r="AK129" s="24"/>
      <c r="AL129" s="24"/>
      <c r="AM129" s="24"/>
      <c r="AN129" s="24"/>
      <c r="AO129" s="24"/>
      <c r="AP129" s="24"/>
      <c r="AQ129" s="24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</row>
    <row r="130" spans="2:55" ht="15" customHeight="1" x14ac:dyDescent="0.25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24"/>
      <c r="AH130" s="70"/>
      <c r="AI130" s="48"/>
      <c r="AJ130" s="48"/>
      <c r="AK130" s="24"/>
      <c r="AL130" s="24"/>
      <c r="AM130" s="24"/>
      <c r="AN130" s="24"/>
      <c r="AO130" s="24"/>
      <c r="AP130" s="24"/>
      <c r="AQ130" s="24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</row>
    <row r="131" spans="2:55" ht="15" customHeight="1" x14ac:dyDescent="0.25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24"/>
      <c r="AH131" s="70"/>
      <c r="AI131" s="48"/>
      <c r="AJ131" s="48"/>
      <c r="AK131" s="24"/>
      <c r="AL131" s="24"/>
      <c r="AM131" s="24"/>
      <c r="AN131" s="24"/>
      <c r="AO131" s="24"/>
      <c r="AP131" s="24"/>
      <c r="AQ131" s="24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</row>
    <row r="132" spans="2:55" ht="15" customHeight="1" x14ac:dyDescent="0.25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24"/>
      <c r="AH132" s="70"/>
      <c r="AI132" s="48"/>
      <c r="AJ132" s="48"/>
      <c r="AK132" s="24"/>
      <c r="AL132" s="24"/>
      <c r="AM132" s="24"/>
      <c r="AN132" s="24"/>
      <c r="AO132" s="24"/>
      <c r="AP132" s="24"/>
      <c r="AQ132" s="24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</row>
    <row r="133" spans="2:55" ht="15" customHeight="1" x14ac:dyDescent="0.25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24"/>
      <c r="AH133" s="70"/>
      <c r="AI133" s="48"/>
      <c r="AJ133" s="48"/>
      <c r="AK133" s="24"/>
      <c r="AL133" s="24"/>
      <c r="AM133" s="24"/>
      <c r="AN133" s="24"/>
      <c r="AO133" s="24"/>
      <c r="AP133" s="24"/>
      <c r="AQ133" s="24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</row>
    <row r="134" spans="2:55" ht="15" customHeight="1" x14ac:dyDescent="0.25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24"/>
      <c r="AH134" s="70"/>
      <c r="AI134" s="48"/>
      <c r="AJ134" s="48"/>
      <c r="AK134" s="24"/>
      <c r="AL134" s="24"/>
      <c r="AM134" s="24"/>
      <c r="AN134" s="24"/>
      <c r="AO134" s="24"/>
      <c r="AP134" s="24"/>
      <c r="AQ134" s="24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</row>
    <row r="135" spans="2:55" ht="15" customHeight="1" x14ac:dyDescent="0.25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24"/>
      <c r="AH135" s="70"/>
      <c r="AI135" s="48"/>
      <c r="AJ135" s="48"/>
      <c r="AK135" s="24"/>
      <c r="AL135" s="24"/>
      <c r="AM135" s="24"/>
      <c r="AN135" s="24"/>
      <c r="AO135" s="24"/>
      <c r="AP135" s="24"/>
      <c r="AQ135" s="24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</row>
    <row r="136" spans="2:55" ht="15" customHeight="1" x14ac:dyDescent="0.25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24"/>
      <c r="AH136" s="70"/>
      <c r="AI136" s="48"/>
      <c r="AJ136" s="48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24"/>
      <c r="AH137" s="70"/>
      <c r="AI137" s="48"/>
      <c r="AJ137" s="48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24"/>
      <c r="AH138" s="70"/>
      <c r="AI138" s="48"/>
      <c r="AJ138" s="48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24"/>
      <c r="AH139" s="70"/>
      <c r="AI139" s="48"/>
      <c r="AJ139" s="48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24"/>
      <c r="AH140" s="70"/>
      <c r="AI140" s="48"/>
      <c r="AJ140" s="48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24"/>
      <c r="AH141" s="70"/>
      <c r="AI141" s="48"/>
      <c r="AJ141" s="48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24"/>
      <c r="AH142" s="70"/>
      <c r="AI142" s="48"/>
      <c r="AJ142" s="48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24"/>
      <c r="AH143" s="70"/>
      <c r="AI143" s="48"/>
      <c r="AJ143" s="48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24"/>
      <c r="AH144" s="70"/>
      <c r="AI144" s="48"/>
      <c r="AJ144" s="48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24"/>
      <c r="AH145" s="70"/>
      <c r="AI145" s="48"/>
      <c r="AJ145" s="48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24"/>
      <c r="AH146" s="70"/>
      <c r="AI146" s="48"/>
      <c r="AJ146" s="48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24"/>
      <c r="AH147" s="70"/>
      <c r="AI147" s="48"/>
      <c r="AJ147" s="48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24"/>
      <c r="AH148" s="70"/>
      <c r="AI148" s="48"/>
      <c r="AJ148" s="48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24"/>
      <c r="AH149" s="70"/>
      <c r="AI149" s="48"/>
      <c r="AJ149" s="48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24"/>
      <c r="AH150" s="70"/>
      <c r="AI150" s="48"/>
      <c r="AJ150" s="48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24"/>
      <c r="AH151" s="70"/>
      <c r="AI151" s="48"/>
      <c r="AJ151" s="48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24"/>
      <c r="AH152" s="70"/>
      <c r="AI152" s="48"/>
      <c r="AJ152" s="48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24"/>
      <c r="AH153" s="70"/>
      <c r="AI153" s="48"/>
      <c r="AJ153" s="48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24"/>
      <c r="AH154" s="70"/>
      <c r="AI154" s="48"/>
      <c r="AJ154" s="48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24"/>
      <c r="AH155" s="70"/>
      <c r="AI155" s="48"/>
      <c r="AJ155" s="48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24"/>
      <c r="AH156" s="70"/>
      <c r="AI156" s="48"/>
      <c r="AJ156" s="48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24"/>
      <c r="AH157" s="70"/>
      <c r="AI157" s="48"/>
      <c r="AJ157" s="48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24"/>
      <c r="AH158" s="70"/>
      <c r="AI158" s="48"/>
      <c r="AJ158" s="48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24"/>
      <c r="AH159" s="70"/>
      <c r="AI159" s="48"/>
      <c r="AJ159" s="48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24"/>
      <c r="AH160" s="70"/>
      <c r="AI160" s="48"/>
      <c r="AJ160" s="48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24"/>
      <c r="AH161" s="70"/>
      <c r="AI161" s="48"/>
      <c r="AJ161" s="48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24"/>
      <c r="AH162" s="70"/>
      <c r="AI162" s="48"/>
      <c r="AJ162" s="48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24"/>
      <c r="AH163" s="70"/>
      <c r="AI163" s="48"/>
      <c r="AJ163" s="48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24"/>
      <c r="AH164" s="70"/>
      <c r="AI164" s="48"/>
      <c r="AJ164" s="48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24"/>
      <c r="AH165" s="70"/>
      <c r="AI165" s="48"/>
      <c r="AJ165" s="48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24"/>
      <c r="AH166" s="70"/>
      <c r="AI166" s="48"/>
      <c r="AJ166" s="48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24"/>
      <c r="AH167" s="70"/>
      <c r="AI167" s="48"/>
      <c r="AJ167" s="48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24"/>
      <c r="AH168" s="70"/>
      <c r="AI168" s="48"/>
      <c r="AJ168" s="48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24"/>
      <c r="AH169" s="70"/>
      <c r="AI169" s="48"/>
      <c r="AJ169" s="48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24"/>
      <c r="AH170" s="70"/>
      <c r="AI170" s="48"/>
      <c r="AJ170" s="48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24"/>
      <c r="AH171" s="70"/>
      <c r="AI171" s="48"/>
      <c r="AJ171" s="48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24"/>
      <c r="AH172" s="70"/>
      <c r="AI172" s="48"/>
      <c r="AJ172" s="48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24"/>
      <c r="AH173" s="70"/>
      <c r="AI173" s="48"/>
      <c r="AJ173" s="48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24"/>
      <c r="AH174" s="70"/>
      <c r="AI174" s="48"/>
      <c r="AJ174" s="48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24"/>
      <c r="AH175" s="70"/>
      <c r="AI175" s="48"/>
      <c r="AJ175" s="48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24"/>
      <c r="AH176" s="70"/>
      <c r="AI176" s="48"/>
      <c r="AJ176" s="48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24"/>
      <c r="AH177" s="70"/>
      <c r="AI177" s="48"/>
      <c r="AJ177" s="48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24"/>
      <c r="AH178" s="70"/>
      <c r="AI178" s="48"/>
      <c r="AJ178" s="48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24"/>
      <c r="AH179" s="70"/>
      <c r="AI179" s="48"/>
      <c r="AJ179" s="48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24"/>
      <c r="AH180" s="70"/>
      <c r="AI180" s="48"/>
      <c r="AJ180" s="48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24"/>
      <c r="AH181" s="70"/>
      <c r="AI181" s="48"/>
      <c r="AJ181" s="48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24"/>
      <c r="AH182" s="70"/>
      <c r="AI182" s="48"/>
      <c r="AJ182" s="48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24"/>
      <c r="AH183" s="70"/>
      <c r="AI183" s="48"/>
      <c r="AJ183" s="48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24"/>
      <c r="AH184" s="70"/>
      <c r="AI184" s="48"/>
      <c r="AJ184" s="48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24"/>
      <c r="AH185" s="70"/>
      <c r="AI185" s="48"/>
      <c r="AJ185" s="48"/>
      <c r="AK185" s="24"/>
      <c r="AL185" s="24"/>
      <c r="AM185" s="24"/>
      <c r="AN185" s="24"/>
      <c r="AO185" s="24"/>
      <c r="AP185" s="24"/>
      <c r="AQ185" s="24"/>
    </row>
    <row r="186" spans="2:43" ht="15" customHeight="1" x14ac:dyDescent="0.25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24"/>
      <c r="AH186" s="70"/>
      <c r="AI186" s="48"/>
      <c r="AJ186" s="48"/>
      <c r="AK186" s="24"/>
      <c r="AL186" s="24"/>
      <c r="AM186" s="24"/>
      <c r="AN186" s="24"/>
      <c r="AO186" s="24"/>
      <c r="AP186" s="24"/>
      <c r="AQ186" s="24"/>
    </row>
    <row r="187" spans="2:43" ht="15" customHeight="1" x14ac:dyDescent="0.25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24"/>
      <c r="AH187" s="70"/>
      <c r="AI187" s="48"/>
      <c r="AJ187" s="48"/>
      <c r="AK187" s="24"/>
      <c r="AL187" s="24"/>
      <c r="AM187" s="24"/>
      <c r="AN187" s="24"/>
      <c r="AO187" s="24"/>
      <c r="AP187" s="24"/>
      <c r="AQ187" s="24"/>
    </row>
    <row r="188" spans="2:43" ht="15" customHeight="1" x14ac:dyDescent="0.25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24"/>
      <c r="AH188" s="70"/>
      <c r="AI188" s="48"/>
      <c r="AJ188" s="48"/>
      <c r="AK188" s="24"/>
      <c r="AL188" s="24"/>
      <c r="AM188" s="24"/>
      <c r="AN188" s="24"/>
      <c r="AO188" s="24"/>
      <c r="AP188" s="24"/>
      <c r="AQ188" s="24"/>
    </row>
    <row r="189" spans="2:43" ht="15" customHeight="1" x14ac:dyDescent="0.25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24"/>
      <c r="AH189" s="70"/>
      <c r="AI189" s="48"/>
      <c r="AJ189" s="48"/>
    </row>
    <row r="190" spans="2:43" ht="15" customHeight="1" x14ac:dyDescent="0.25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24"/>
      <c r="AH190" s="70"/>
      <c r="AI190" s="48"/>
      <c r="AJ190" s="48"/>
    </row>
    <row r="191" spans="2:43" ht="15" customHeight="1" x14ac:dyDescent="0.25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24"/>
      <c r="AH191" s="70"/>
      <c r="AI191" s="48"/>
      <c r="AJ191" s="48"/>
    </row>
    <row r="192" spans="2:43" ht="15" customHeight="1" x14ac:dyDescent="0.25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24"/>
      <c r="AH192" s="70"/>
      <c r="AI192" s="48"/>
      <c r="AJ192" s="48"/>
    </row>
    <row r="193" spans="2:39" ht="15" customHeight="1" x14ac:dyDescent="0.25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24"/>
      <c r="AH193" s="70"/>
      <c r="AI193" s="48"/>
      <c r="AJ193" s="48"/>
    </row>
    <row r="194" spans="2:39" ht="15" customHeight="1" x14ac:dyDescent="0.25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24"/>
      <c r="AH194" s="70"/>
      <c r="AI194" s="48"/>
      <c r="AJ194" s="48"/>
    </row>
    <row r="195" spans="2:39" ht="15" customHeight="1" x14ac:dyDescent="0.25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24"/>
      <c r="AH195" s="70"/>
      <c r="AI195" s="48"/>
      <c r="AJ195" s="48"/>
    </row>
    <row r="196" spans="2:39" ht="15" customHeight="1" x14ac:dyDescent="0.25">
      <c r="AA196" s="110"/>
      <c r="AB196" s="110"/>
      <c r="AC196" s="110"/>
      <c r="AD196" s="110"/>
      <c r="AE196" s="110"/>
      <c r="AF196" s="110"/>
    </row>
    <row r="197" spans="2:39" ht="15" customHeight="1" x14ac:dyDescent="0.25">
      <c r="AA197" s="110"/>
      <c r="AB197" s="110"/>
      <c r="AC197" s="110"/>
      <c r="AD197" s="110"/>
      <c r="AE197" s="110"/>
      <c r="AF197" s="110"/>
    </row>
    <row r="198" spans="2:39" ht="15" customHeight="1" x14ac:dyDescent="0.25">
      <c r="AA198" s="110"/>
      <c r="AB198" s="110"/>
      <c r="AC198" s="110"/>
      <c r="AD198" s="110"/>
      <c r="AE198" s="110"/>
      <c r="AF198" s="110"/>
    </row>
    <row r="199" spans="2:39" ht="15" customHeight="1" x14ac:dyDescent="0.25">
      <c r="AA199" s="110"/>
      <c r="AB199" s="110"/>
      <c r="AC199" s="110"/>
      <c r="AD199" s="110"/>
      <c r="AE199" s="110"/>
      <c r="AF199" s="110"/>
    </row>
    <row r="200" spans="2:39" ht="15" customHeight="1" x14ac:dyDescent="0.25"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</row>
    <row r="201" spans="2:39" ht="15" customHeight="1" x14ac:dyDescent="0.25"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</row>
    <row r="202" spans="2:39" ht="15" customHeight="1" x14ac:dyDescent="0.25"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</row>
    <row r="203" spans="2:39" ht="15" customHeight="1" x14ac:dyDescent="0.25"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</row>
    <row r="204" spans="2:39" ht="15" customHeight="1" x14ac:dyDescent="0.25"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</row>
    <row r="205" spans="2:39" ht="15" customHeight="1" x14ac:dyDescent="0.25"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</row>
    <row r="206" spans="2:39" ht="15" customHeight="1" x14ac:dyDescent="0.25"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</row>
    <row r="207" spans="2:39" ht="15" customHeight="1" x14ac:dyDescent="0.25"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</row>
    <row r="208" spans="2:39" ht="15" customHeight="1" x14ac:dyDescent="0.25"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</row>
    <row r="209" spans="2:43" ht="15" customHeight="1" x14ac:dyDescent="0.25"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</row>
    <row r="210" spans="2:43" ht="15" customHeight="1" x14ac:dyDescent="0.25"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</row>
    <row r="211" spans="2:43" ht="15" customHeight="1" x14ac:dyDescent="0.25"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</row>
    <row r="212" spans="2:43" ht="15" customHeight="1" x14ac:dyDescent="0.25"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</row>
    <row r="213" spans="2:43" ht="15" customHeight="1" x14ac:dyDescent="0.25"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</row>
    <row r="214" spans="2:43" ht="15" customHeight="1" x14ac:dyDescent="0.25"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</row>
    <row r="215" spans="2:43" ht="15" customHeight="1" x14ac:dyDescent="0.25"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</row>
    <row r="216" spans="2:43" ht="15" customHeight="1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</row>
    <row r="217" spans="2:43" ht="15" customHeight="1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</row>
    <row r="218" spans="2:43" ht="15" customHeight="1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</row>
    <row r="219" spans="2:43" ht="15" customHeight="1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</row>
    <row r="220" spans="2:43" ht="15" customHeight="1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</row>
    <row r="221" spans="2:43" ht="15" customHeight="1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</row>
    <row r="222" spans="2:43" ht="15" customHeight="1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</row>
    <row r="223" spans="2:43" ht="15" customHeight="1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</row>
    <row r="224" spans="2:43" ht="15" customHeight="1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</row>
    <row r="225" spans="2:43" ht="15" customHeight="1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</row>
    <row r="226" spans="2:43" ht="15" customHeight="1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</row>
    <row r="227" spans="2:43" ht="15" customHeight="1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33</v>
      </c>
      <c r="C1" s="2"/>
      <c r="D1" s="3"/>
      <c r="E1" s="4" t="s">
        <v>65</v>
      </c>
      <c r="F1" s="167"/>
      <c r="G1" s="82"/>
      <c r="H1" s="82"/>
      <c r="I1" s="5"/>
      <c r="J1" s="6"/>
      <c r="K1" s="7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7"/>
      <c r="AB1" s="167"/>
      <c r="AC1" s="82"/>
      <c r="AD1" s="82"/>
      <c r="AE1" s="5"/>
      <c r="AF1" s="6"/>
      <c r="AG1" s="7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6" t="s">
        <v>153</v>
      </c>
      <c r="C2" s="77"/>
      <c r="D2" s="78"/>
      <c r="E2" s="13" t="s">
        <v>12</v>
      </c>
      <c r="F2" s="14"/>
      <c r="G2" s="14"/>
      <c r="H2" s="14"/>
      <c r="I2" s="20"/>
      <c r="J2" s="15"/>
      <c r="K2" s="111"/>
      <c r="L2" s="22" t="s">
        <v>154</v>
      </c>
      <c r="M2" s="14"/>
      <c r="N2" s="14"/>
      <c r="O2" s="21"/>
      <c r="P2" s="19"/>
      <c r="Q2" s="22" t="s">
        <v>155</v>
      </c>
      <c r="R2" s="14"/>
      <c r="S2" s="14"/>
      <c r="T2" s="14"/>
      <c r="U2" s="20"/>
      <c r="V2" s="21"/>
      <c r="W2" s="19"/>
      <c r="X2" s="168" t="s">
        <v>156</v>
      </c>
      <c r="Y2" s="169"/>
      <c r="Z2" s="170"/>
      <c r="AA2" s="13" t="s">
        <v>12</v>
      </c>
      <c r="AB2" s="14"/>
      <c r="AC2" s="14"/>
      <c r="AD2" s="14"/>
      <c r="AE2" s="20"/>
      <c r="AF2" s="15"/>
      <c r="AG2" s="111"/>
      <c r="AH2" s="22" t="s">
        <v>157</v>
      </c>
      <c r="AI2" s="14"/>
      <c r="AJ2" s="14"/>
      <c r="AK2" s="21"/>
      <c r="AL2" s="19"/>
      <c r="AM2" s="22" t="s">
        <v>155</v>
      </c>
      <c r="AN2" s="14"/>
      <c r="AO2" s="14"/>
      <c r="AP2" s="14"/>
      <c r="AQ2" s="20"/>
      <c r="AR2" s="21"/>
      <c r="AS2" s="17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1"/>
      <c r="L3" s="18" t="s">
        <v>5</v>
      </c>
      <c r="M3" s="18" t="s">
        <v>6</v>
      </c>
      <c r="N3" s="18" t="s">
        <v>100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1"/>
      <c r="AH3" s="18" t="s">
        <v>5</v>
      </c>
      <c r="AI3" s="18" t="s">
        <v>6</v>
      </c>
      <c r="AJ3" s="18" t="s">
        <v>100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25"/>
      <c r="D4" s="26"/>
      <c r="E4" s="25"/>
      <c r="F4" s="25"/>
      <c r="G4" s="25"/>
      <c r="H4" s="25"/>
      <c r="I4" s="25"/>
      <c r="J4" s="37"/>
      <c r="K4" s="34"/>
      <c r="L4" s="102"/>
      <c r="M4" s="18"/>
      <c r="N4" s="18"/>
      <c r="O4" s="18"/>
      <c r="P4" s="24"/>
      <c r="Q4" s="25"/>
      <c r="R4" s="25"/>
      <c r="S4" s="25"/>
      <c r="T4" s="25"/>
      <c r="U4" s="25"/>
      <c r="V4" s="172"/>
      <c r="W4" s="34"/>
      <c r="X4" s="25">
        <v>1977</v>
      </c>
      <c r="Y4" s="28" t="s">
        <v>45</v>
      </c>
      <c r="Z4" s="26" t="s">
        <v>35</v>
      </c>
      <c r="AA4" s="25"/>
      <c r="AB4" s="25"/>
      <c r="AC4" s="25"/>
      <c r="AD4" s="27"/>
      <c r="AE4" s="25"/>
      <c r="AF4" s="37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3"/>
      <c r="AS4" s="15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8"/>
      <c r="D5" s="26"/>
      <c r="E5" s="25"/>
      <c r="F5" s="25"/>
      <c r="G5" s="25"/>
      <c r="H5" s="27"/>
      <c r="I5" s="25"/>
      <c r="J5" s="37"/>
      <c r="K5" s="34"/>
      <c r="L5" s="102"/>
      <c r="M5" s="18"/>
      <c r="N5" s="18"/>
      <c r="O5" s="18"/>
      <c r="P5" s="24"/>
      <c r="Q5" s="25"/>
      <c r="R5" s="25"/>
      <c r="S5" s="27"/>
      <c r="T5" s="25"/>
      <c r="U5" s="25"/>
      <c r="V5" s="172"/>
      <c r="W5" s="34"/>
      <c r="X5" s="25"/>
      <c r="Y5" s="28"/>
      <c r="Z5" s="26"/>
      <c r="AA5" s="25"/>
      <c r="AB5" s="25"/>
      <c r="AC5" s="25"/>
      <c r="AD5" s="27"/>
      <c r="AE5" s="25"/>
      <c r="AF5" s="37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3"/>
      <c r="AS5" s="15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1983</v>
      </c>
      <c r="C6" s="28" t="s">
        <v>57</v>
      </c>
      <c r="D6" s="26" t="s">
        <v>40</v>
      </c>
      <c r="E6" s="25">
        <v>10</v>
      </c>
      <c r="F6" s="25">
        <v>1</v>
      </c>
      <c r="G6" s="25">
        <v>8</v>
      </c>
      <c r="H6" s="27">
        <v>19</v>
      </c>
      <c r="I6" s="25"/>
      <c r="J6" s="37"/>
      <c r="K6" s="24"/>
      <c r="L6" s="18"/>
      <c r="M6" s="18" t="s">
        <v>101</v>
      </c>
      <c r="N6" s="18" t="s">
        <v>36</v>
      </c>
      <c r="O6" s="18"/>
      <c r="P6" s="24"/>
      <c r="Q6" s="25">
        <v>10</v>
      </c>
      <c r="R6" s="25">
        <v>0</v>
      </c>
      <c r="S6" s="27">
        <v>4</v>
      </c>
      <c r="T6" s="25">
        <v>10</v>
      </c>
      <c r="U6" s="25"/>
      <c r="V6" s="172"/>
      <c r="W6" s="34"/>
      <c r="X6" s="25"/>
      <c r="Y6" s="28"/>
      <c r="Z6" s="26"/>
      <c r="AA6" s="25"/>
      <c r="AB6" s="25"/>
      <c r="AC6" s="25"/>
      <c r="AD6" s="27"/>
      <c r="AE6" s="25"/>
      <c r="AF6" s="37"/>
      <c r="AG6" s="3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3"/>
      <c r="AS6" s="15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85" t="s">
        <v>158</v>
      </c>
      <c r="C7" s="89"/>
      <c r="D7" s="88"/>
      <c r="E7" s="87">
        <f>SUM(E4:E6)</f>
        <v>10</v>
      </c>
      <c r="F7" s="87">
        <f>SUM(F4:F6)</f>
        <v>1</v>
      </c>
      <c r="G7" s="87">
        <f>SUM(G4:G6)</f>
        <v>8</v>
      </c>
      <c r="H7" s="87">
        <f>SUM(H4:H6)</f>
        <v>19</v>
      </c>
      <c r="I7" s="87">
        <f>SUM(I4:I6)</f>
        <v>0</v>
      </c>
      <c r="J7" s="174">
        <v>0</v>
      </c>
      <c r="K7" s="111">
        <f>SUM(K4:K6)</f>
        <v>0</v>
      </c>
      <c r="L7" s="22"/>
      <c r="M7" s="20"/>
      <c r="N7" s="160"/>
      <c r="O7" s="161"/>
      <c r="P7" s="24"/>
      <c r="Q7" s="87">
        <f>SUM(Q4:Q6)</f>
        <v>10</v>
      </c>
      <c r="R7" s="87">
        <f>SUM(R4:R6)</f>
        <v>0</v>
      </c>
      <c r="S7" s="87">
        <f>SUM(S4:S6)</f>
        <v>4</v>
      </c>
      <c r="T7" s="87">
        <f>SUM(T4:T6)</f>
        <v>10</v>
      </c>
      <c r="U7" s="87">
        <f>SUM(U4:U6)</f>
        <v>0</v>
      </c>
      <c r="V7" s="46">
        <v>0</v>
      </c>
      <c r="W7" s="111">
        <f>SUM(W4:W6)</f>
        <v>0</v>
      </c>
      <c r="X7" s="16" t="s">
        <v>158</v>
      </c>
      <c r="Y7" s="17"/>
      <c r="Z7" s="15"/>
      <c r="AA7" s="87">
        <f>SUM(AA4:AA6)</f>
        <v>0</v>
      </c>
      <c r="AB7" s="87">
        <f>SUM(AB4:AB6)</f>
        <v>0</v>
      </c>
      <c r="AC7" s="87">
        <f>SUM(AC4:AC6)</f>
        <v>0</v>
      </c>
      <c r="AD7" s="87">
        <f>SUM(AD4:AD6)</f>
        <v>0</v>
      </c>
      <c r="AE7" s="87">
        <f>SUM(AE4:AE6)</f>
        <v>0</v>
      </c>
      <c r="AF7" s="174">
        <v>0</v>
      </c>
      <c r="AG7" s="111">
        <f>SUM(AG4:AG6)</f>
        <v>0</v>
      </c>
      <c r="AH7" s="22"/>
      <c r="AI7" s="20"/>
      <c r="AJ7" s="160"/>
      <c r="AK7" s="161"/>
      <c r="AL7" s="24"/>
      <c r="AM7" s="87">
        <f>SUM(AM4:AM6)</f>
        <v>0</v>
      </c>
      <c r="AN7" s="87">
        <f>SUM(AN4:AN6)</f>
        <v>0</v>
      </c>
      <c r="AO7" s="87">
        <f>SUM(AO4:AO6)</f>
        <v>0</v>
      </c>
      <c r="AP7" s="87">
        <f>SUM(AP4:AP6)</f>
        <v>0</v>
      </c>
      <c r="AQ7" s="87">
        <f>SUM(AQ4:AQ6)</f>
        <v>0</v>
      </c>
      <c r="AR7" s="174">
        <v>0</v>
      </c>
      <c r="AS7" s="171">
        <f>SUM(AS4:AS6)</f>
        <v>0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34"/>
      <c r="L8" s="24"/>
      <c r="M8" s="24"/>
      <c r="N8" s="24"/>
      <c r="O8" s="24"/>
      <c r="P8" s="48"/>
      <c r="Q8" s="48"/>
      <c r="R8" s="51"/>
      <c r="S8" s="48"/>
      <c r="T8" s="48"/>
      <c r="U8" s="24"/>
      <c r="V8" s="24"/>
      <c r="W8" s="34"/>
      <c r="X8" s="48"/>
      <c r="Y8" s="48"/>
      <c r="Z8" s="48"/>
      <c r="AA8" s="48"/>
      <c r="AB8" s="48"/>
      <c r="AC8" s="48"/>
      <c r="AD8" s="48"/>
      <c r="AE8" s="48"/>
      <c r="AF8" s="49"/>
      <c r="AG8" s="34"/>
      <c r="AH8" s="24"/>
      <c r="AI8" s="24"/>
      <c r="AJ8" s="24"/>
      <c r="AK8" s="24"/>
      <c r="AL8" s="48"/>
      <c r="AM8" s="48"/>
      <c r="AN8" s="51"/>
      <c r="AO8" s="48"/>
      <c r="AP8" s="48"/>
      <c r="AQ8" s="24"/>
      <c r="AR8" s="24"/>
      <c r="AS8" s="34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175" t="s">
        <v>159</v>
      </c>
      <c r="C9" s="176"/>
      <c r="D9" s="17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160</v>
      </c>
      <c r="O9" s="18" t="s">
        <v>161</v>
      </c>
      <c r="Q9" s="51"/>
      <c r="R9" s="51" t="s">
        <v>59</v>
      </c>
      <c r="S9" s="51"/>
      <c r="T9" s="165" t="s">
        <v>61</v>
      </c>
      <c r="U9" s="24"/>
      <c r="V9" s="34"/>
      <c r="W9" s="34"/>
      <c r="X9" s="178"/>
      <c r="Y9" s="178"/>
      <c r="Z9" s="178"/>
      <c r="AA9" s="178"/>
      <c r="AB9" s="178"/>
      <c r="AC9" s="51"/>
      <c r="AD9" s="51"/>
      <c r="AE9" s="51"/>
      <c r="AF9" s="48"/>
      <c r="AG9" s="48"/>
      <c r="AH9" s="48"/>
      <c r="AI9" s="48"/>
      <c r="AJ9" s="48"/>
      <c r="AK9" s="48"/>
      <c r="AM9" s="34"/>
      <c r="AN9" s="178"/>
      <c r="AO9" s="178"/>
      <c r="AP9" s="178"/>
      <c r="AQ9" s="178"/>
      <c r="AR9" s="178"/>
      <c r="AS9" s="17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162</v>
      </c>
      <c r="C10" s="12"/>
      <c r="D10" s="55"/>
      <c r="E10" s="179">
        <v>257</v>
      </c>
      <c r="F10" s="179">
        <v>18</v>
      </c>
      <c r="G10" s="179">
        <v>93</v>
      </c>
      <c r="H10" s="179">
        <v>320</v>
      </c>
      <c r="I10" s="179">
        <v>681</v>
      </c>
      <c r="J10" s="180">
        <v>0.60499999999999998</v>
      </c>
      <c r="K10" s="48">
        <f>PRODUCT(I10/J10)</f>
        <v>1125.6198347107438</v>
      </c>
      <c r="L10" s="181">
        <f>PRODUCT((F10+G10)/E10)</f>
        <v>0.43190661478599224</v>
      </c>
      <c r="M10" s="181">
        <f>PRODUCT(H10/E10)</f>
        <v>1.245136186770428</v>
      </c>
      <c r="N10" s="181">
        <f>PRODUCT((F10+G10+H10)/E10)</f>
        <v>1.6770428015564203</v>
      </c>
      <c r="O10" s="181">
        <f>PRODUCT(I10/E10)</f>
        <v>2.649805447470817</v>
      </c>
      <c r="Q10" s="51"/>
      <c r="R10" s="51"/>
      <c r="S10" s="51"/>
      <c r="T10" s="165" t="s">
        <v>62</v>
      </c>
      <c r="U10" s="48"/>
      <c r="V10" s="48"/>
      <c r="W10" s="48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48"/>
      <c r="AL10" s="48"/>
      <c r="AM10" s="48"/>
      <c r="AN10" s="51"/>
      <c r="AO10" s="51"/>
      <c r="AP10" s="51"/>
      <c r="AQ10" s="51"/>
      <c r="AR10" s="51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82" t="s">
        <v>153</v>
      </c>
      <c r="C11" s="183"/>
      <c r="D11" s="184"/>
      <c r="E11" s="179">
        <f>PRODUCT(E7+Q7)</f>
        <v>20</v>
      </c>
      <c r="F11" s="179">
        <f>PRODUCT(F7+R7)</f>
        <v>1</v>
      </c>
      <c r="G11" s="179">
        <f>PRODUCT(G7+S7)</f>
        <v>12</v>
      </c>
      <c r="H11" s="179">
        <f>PRODUCT(H7+T7)</f>
        <v>29</v>
      </c>
      <c r="I11" s="179">
        <f>PRODUCT(I7+U7)</f>
        <v>0</v>
      </c>
      <c r="J11" s="180">
        <v>0</v>
      </c>
      <c r="K11" s="48">
        <v>0</v>
      </c>
      <c r="L11" s="181">
        <f>PRODUCT((F11+G11)/E11)</f>
        <v>0.65</v>
      </c>
      <c r="M11" s="181">
        <f>PRODUCT(H11/E11)</f>
        <v>1.45</v>
      </c>
      <c r="N11" s="181">
        <f>PRODUCT((F11+G11+H11)/E11)</f>
        <v>2.1</v>
      </c>
      <c r="O11" s="181">
        <f>PRODUCT(I11/E11)</f>
        <v>0</v>
      </c>
      <c r="Q11" s="51"/>
      <c r="R11" s="51"/>
      <c r="S11" s="51"/>
      <c r="T11" s="165" t="s">
        <v>63</v>
      </c>
      <c r="U11" s="48"/>
      <c r="V11" s="48"/>
      <c r="W11" s="48"/>
      <c r="X11" s="48"/>
      <c r="Y11" s="48"/>
      <c r="Z11" s="48"/>
      <c r="AA11" s="48"/>
      <c r="AB11" s="48"/>
      <c r="AC11" s="51"/>
      <c r="AD11" s="51"/>
      <c r="AE11" s="51"/>
      <c r="AF11" s="51"/>
      <c r="AG11" s="51"/>
      <c r="AH11" s="51"/>
      <c r="AI11" s="51"/>
      <c r="AJ11" s="5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 t="s">
        <v>156</v>
      </c>
      <c r="C12" s="185"/>
      <c r="D12" s="32"/>
      <c r="E12" s="179">
        <f>PRODUCT(AA7+AM7)</f>
        <v>0</v>
      </c>
      <c r="F12" s="179">
        <f>PRODUCT(AB7+AN7)</f>
        <v>0</v>
      </c>
      <c r="G12" s="179">
        <f>PRODUCT(AC7+AO7)</f>
        <v>0</v>
      </c>
      <c r="H12" s="179">
        <f>PRODUCT(AD7+AP7)</f>
        <v>0</v>
      </c>
      <c r="I12" s="179">
        <f>PRODUCT(AE7+AQ7)</f>
        <v>0</v>
      </c>
      <c r="J12" s="180">
        <v>0</v>
      </c>
      <c r="K12" s="24">
        <v>0</v>
      </c>
      <c r="L12" s="181">
        <v>0</v>
      </c>
      <c r="M12" s="181">
        <v>0</v>
      </c>
      <c r="N12" s="181">
        <v>0</v>
      </c>
      <c r="O12" s="181">
        <v>0</v>
      </c>
      <c r="Q12" s="51"/>
      <c r="R12" s="51"/>
      <c r="S12" s="48"/>
      <c r="T12" s="165" t="s">
        <v>60</v>
      </c>
      <c r="U12" s="24"/>
      <c r="V12" s="24"/>
      <c r="W12" s="48"/>
      <c r="X12" s="48"/>
      <c r="Y12" s="48"/>
      <c r="Z12" s="48"/>
      <c r="AA12" s="48"/>
      <c r="AB12" s="48"/>
      <c r="AC12" s="51"/>
      <c r="AD12" s="51"/>
      <c r="AE12" s="51"/>
      <c r="AF12" s="51"/>
      <c r="AG12" s="51"/>
      <c r="AH12" s="51"/>
      <c r="AI12" s="51"/>
      <c r="AJ12" s="51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86" t="s">
        <v>158</v>
      </c>
      <c r="C13" s="107"/>
      <c r="D13" s="187"/>
      <c r="E13" s="179">
        <f>SUM(E10:E12)</f>
        <v>277</v>
      </c>
      <c r="F13" s="179">
        <f t="shared" ref="F13:I13" si="0">SUM(F10:F12)</f>
        <v>19</v>
      </c>
      <c r="G13" s="179">
        <f t="shared" si="0"/>
        <v>105</v>
      </c>
      <c r="H13" s="179">
        <f t="shared" si="0"/>
        <v>349</v>
      </c>
      <c r="I13" s="179">
        <f t="shared" si="0"/>
        <v>681</v>
      </c>
      <c r="J13" s="180">
        <v>0</v>
      </c>
      <c r="K13" s="48">
        <f>SUM(K10:K12)</f>
        <v>1125.6198347107438</v>
      </c>
      <c r="L13" s="181">
        <f>PRODUCT((F13+G13)/E13)</f>
        <v>0.44765342960288806</v>
      </c>
      <c r="M13" s="181">
        <f>PRODUCT(H13/E13)</f>
        <v>1.2599277978339349</v>
      </c>
      <c r="N13" s="181">
        <f>PRODUCT((F13+G13+H13)/E13)</f>
        <v>1.7075812274368232</v>
      </c>
      <c r="O13" s="181">
        <v>2.65</v>
      </c>
      <c r="Q13" s="24"/>
      <c r="R13" s="24"/>
      <c r="S13" s="24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24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24"/>
      <c r="AL178" s="24"/>
    </row>
    <row r="179" spans="12:38" x14ac:dyDescent="0.25">
      <c r="R179" s="34"/>
      <c r="S179" s="3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</row>
    <row r="180" spans="12:38" x14ac:dyDescent="0.25">
      <c r="R180" s="34"/>
      <c r="S180" s="3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</row>
    <row r="181" spans="12:38" x14ac:dyDescent="0.25">
      <c r="R181" s="34"/>
      <c r="S181" s="3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</row>
    <row r="182" spans="12:38" x14ac:dyDescent="0.25">
      <c r="L182"/>
      <c r="M182"/>
      <c r="N182"/>
      <c r="O182"/>
      <c r="P182"/>
      <c r="R182" s="34"/>
      <c r="S182" s="3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ht="14.25" x14ac:dyDescent="0.2">
      <c r="L207"/>
      <c r="M207"/>
      <c r="N207"/>
      <c r="O207"/>
      <c r="P20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</sheetData>
  <sortState ref="B4:AA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7109375" style="72" customWidth="1"/>
    <col min="3" max="3" width="20.42578125" style="71" customWidth="1"/>
    <col min="4" max="4" width="10.5703125" style="109" customWidth="1"/>
    <col min="5" max="5" width="8" style="109" customWidth="1"/>
    <col min="6" max="6" width="0.7109375" style="34" customWidth="1"/>
    <col min="7" max="11" width="5.28515625" style="71" customWidth="1"/>
    <col min="12" max="12" width="7" style="71" customWidth="1"/>
    <col min="13" max="16" width="5.28515625" style="71" customWidth="1"/>
    <col min="17" max="21" width="6.7109375" style="152" customWidth="1"/>
    <col min="22" max="22" width="10.5703125" style="71" customWidth="1"/>
    <col min="23" max="23" width="19.28515625" style="109" customWidth="1"/>
    <col min="24" max="24" width="9.7109375" style="71" customWidth="1"/>
    <col min="25" max="30" width="9.140625" style="110"/>
    <col min="257" max="257" width="1.28515625" customWidth="1"/>
    <col min="258" max="258" width="31.42578125" customWidth="1"/>
    <col min="259" max="259" width="20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0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0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0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0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0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0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0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0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0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0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0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0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0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0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0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0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0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0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0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0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0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0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0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0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0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0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0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0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0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0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0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0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0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0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0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0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0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0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0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0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0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0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0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0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0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0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0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0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0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0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0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0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0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0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0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0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0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0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0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0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0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0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0" t="s">
        <v>116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2"/>
      <c r="R1" s="142"/>
      <c r="S1" s="142"/>
      <c r="T1" s="142"/>
      <c r="U1" s="142"/>
      <c r="V1" s="77"/>
      <c r="W1" s="80"/>
      <c r="X1" s="79"/>
      <c r="Y1" s="81"/>
      <c r="Z1" s="81"/>
      <c r="AA1" s="81"/>
      <c r="AB1" s="81"/>
      <c r="AC1" s="81"/>
      <c r="AD1" s="81"/>
    </row>
    <row r="2" spans="1:32" x14ac:dyDescent="0.25">
      <c r="A2" s="1"/>
      <c r="B2" s="10" t="s">
        <v>33</v>
      </c>
      <c r="C2" s="4" t="s">
        <v>65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82"/>
      <c r="X2" s="27"/>
      <c r="Y2" s="81"/>
      <c r="Z2" s="81"/>
      <c r="AA2" s="81"/>
      <c r="AB2" s="81"/>
      <c r="AC2" s="81"/>
      <c r="AD2" s="81"/>
    </row>
    <row r="3" spans="1:32" x14ac:dyDescent="0.25">
      <c r="A3" s="1"/>
      <c r="B3" s="84" t="s">
        <v>67</v>
      </c>
      <c r="C3" s="22" t="s">
        <v>68</v>
      </c>
      <c r="D3" s="85" t="s">
        <v>69</v>
      </c>
      <c r="E3" s="86" t="s">
        <v>1</v>
      </c>
      <c r="F3" s="24"/>
      <c r="G3" s="87" t="s">
        <v>70</v>
      </c>
      <c r="H3" s="88" t="s">
        <v>71</v>
      </c>
      <c r="I3" s="88" t="s">
        <v>30</v>
      </c>
      <c r="J3" s="17" t="s">
        <v>72</v>
      </c>
      <c r="K3" s="89" t="s">
        <v>73</v>
      </c>
      <c r="L3" s="89" t="s">
        <v>74</v>
      </c>
      <c r="M3" s="87" t="s">
        <v>75</v>
      </c>
      <c r="N3" s="87" t="s">
        <v>29</v>
      </c>
      <c r="O3" s="88" t="s">
        <v>76</v>
      </c>
      <c r="P3" s="87" t="s">
        <v>71</v>
      </c>
      <c r="Q3" s="144" t="s">
        <v>16</v>
      </c>
      <c r="R3" s="144">
        <v>1</v>
      </c>
      <c r="S3" s="144">
        <v>2</v>
      </c>
      <c r="T3" s="144">
        <v>3</v>
      </c>
      <c r="U3" s="144" t="s">
        <v>77</v>
      </c>
      <c r="V3" s="17" t="s">
        <v>21</v>
      </c>
      <c r="W3" s="16" t="s">
        <v>78</v>
      </c>
      <c r="X3" s="16" t="s">
        <v>79</v>
      </c>
      <c r="Y3" s="81"/>
      <c r="Z3" s="81"/>
      <c r="AA3" s="81"/>
      <c r="AB3" s="81"/>
      <c r="AC3" s="81"/>
      <c r="AD3" s="81"/>
    </row>
    <row r="4" spans="1:32" x14ac:dyDescent="0.25">
      <c r="A4" s="9"/>
      <c r="B4" s="90" t="s">
        <v>80</v>
      </c>
      <c r="C4" s="91" t="s">
        <v>81</v>
      </c>
      <c r="D4" s="92" t="s">
        <v>82</v>
      </c>
      <c r="E4" s="93" t="s">
        <v>43</v>
      </c>
      <c r="F4" s="24"/>
      <c r="G4" s="94"/>
      <c r="H4" s="94">
        <v>1</v>
      </c>
      <c r="I4" s="95"/>
      <c r="J4" s="96"/>
      <c r="K4" s="96" t="s">
        <v>83</v>
      </c>
      <c r="L4" s="96"/>
      <c r="M4" s="96">
        <v>1</v>
      </c>
      <c r="N4" s="94"/>
      <c r="O4" s="95"/>
      <c r="P4" s="94"/>
      <c r="Q4" s="145"/>
      <c r="R4" s="145"/>
      <c r="S4" s="145"/>
      <c r="T4" s="145"/>
      <c r="U4" s="145"/>
      <c r="V4" s="97"/>
      <c r="W4" s="91" t="s">
        <v>84</v>
      </c>
      <c r="X4" s="98" t="s">
        <v>85</v>
      </c>
      <c r="Y4" s="81"/>
      <c r="Z4" s="81"/>
      <c r="AA4" s="81"/>
      <c r="AB4" s="81"/>
      <c r="AC4" s="81"/>
      <c r="AD4" s="81"/>
    </row>
    <row r="5" spans="1:32" x14ac:dyDescent="0.25">
      <c r="A5" s="9"/>
      <c r="B5" s="90" t="s">
        <v>115</v>
      </c>
      <c r="C5" s="91" t="s">
        <v>86</v>
      </c>
      <c r="D5" s="92" t="s">
        <v>82</v>
      </c>
      <c r="E5" s="93" t="s">
        <v>37</v>
      </c>
      <c r="F5" s="24"/>
      <c r="G5" s="94"/>
      <c r="H5" s="94"/>
      <c r="I5" s="95">
        <v>1</v>
      </c>
      <c r="J5" s="96"/>
      <c r="K5" s="96" t="s">
        <v>83</v>
      </c>
      <c r="L5" s="96"/>
      <c r="M5" s="96">
        <v>1</v>
      </c>
      <c r="N5" s="94"/>
      <c r="O5" s="95"/>
      <c r="P5" s="94"/>
      <c r="Q5" s="145"/>
      <c r="R5" s="145"/>
      <c r="S5" s="145"/>
      <c r="T5" s="145"/>
      <c r="U5" s="145"/>
      <c r="V5" s="97"/>
      <c r="W5" s="91" t="s">
        <v>87</v>
      </c>
      <c r="X5" s="98" t="s">
        <v>88</v>
      </c>
      <c r="Y5" s="81"/>
      <c r="Z5" s="81"/>
      <c r="AA5" s="81"/>
      <c r="AB5" s="81"/>
      <c r="AC5" s="81"/>
      <c r="AD5" s="81"/>
    </row>
    <row r="6" spans="1:32" x14ac:dyDescent="0.25">
      <c r="A6" s="9"/>
      <c r="B6" s="90" t="s">
        <v>117</v>
      </c>
      <c r="C6" s="91" t="s">
        <v>89</v>
      </c>
      <c r="D6" s="92" t="s">
        <v>82</v>
      </c>
      <c r="E6" s="93" t="s">
        <v>37</v>
      </c>
      <c r="F6" s="24"/>
      <c r="G6" s="94"/>
      <c r="H6" s="94"/>
      <c r="I6" s="95">
        <v>1</v>
      </c>
      <c r="J6" s="96" t="s">
        <v>90</v>
      </c>
      <c r="K6" s="96">
        <v>1</v>
      </c>
      <c r="L6" s="96"/>
      <c r="M6" s="94">
        <v>1</v>
      </c>
      <c r="N6" s="94"/>
      <c r="O6" s="94"/>
      <c r="P6" s="94">
        <v>2</v>
      </c>
      <c r="Q6" s="98" t="s">
        <v>118</v>
      </c>
      <c r="R6" s="98" t="s">
        <v>119</v>
      </c>
      <c r="S6" s="145" t="s">
        <v>120</v>
      </c>
      <c r="T6" s="145"/>
      <c r="U6" s="145" t="s">
        <v>121</v>
      </c>
      <c r="V6" s="97">
        <v>0.71399999999999997</v>
      </c>
      <c r="W6" s="91" t="s">
        <v>84</v>
      </c>
      <c r="X6" s="139">
        <v>3826</v>
      </c>
      <c r="Y6" s="81"/>
      <c r="Z6" s="81"/>
      <c r="AA6" s="81"/>
      <c r="AB6" s="81"/>
      <c r="AC6" s="81"/>
      <c r="AD6" s="81"/>
    </row>
    <row r="7" spans="1:32" x14ac:dyDescent="0.25">
      <c r="A7" s="9"/>
      <c r="B7" s="90" t="s">
        <v>91</v>
      </c>
      <c r="C7" s="91" t="s">
        <v>92</v>
      </c>
      <c r="D7" s="92" t="s">
        <v>82</v>
      </c>
      <c r="E7" s="93" t="s">
        <v>37</v>
      </c>
      <c r="F7" s="24"/>
      <c r="G7" s="94"/>
      <c r="H7" s="94">
        <v>1</v>
      </c>
      <c r="I7" s="95"/>
      <c r="J7" s="96"/>
      <c r="K7" s="96" t="s">
        <v>83</v>
      </c>
      <c r="L7" s="96" t="s">
        <v>93</v>
      </c>
      <c r="M7" s="94">
        <v>1</v>
      </c>
      <c r="N7" s="94"/>
      <c r="O7" s="94">
        <v>1</v>
      </c>
      <c r="P7" s="94"/>
      <c r="Q7" s="98" t="s">
        <v>122</v>
      </c>
      <c r="R7" s="98" t="s">
        <v>120</v>
      </c>
      <c r="S7" s="145"/>
      <c r="T7" s="145"/>
      <c r="U7" s="145" t="s">
        <v>120</v>
      </c>
      <c r="V7" s="97">
        <v>1</v>
      </c>
      <c r="W7" s="91" t="s">
        <v>94</v>
      </c>
      <c r="X7" s="139">
        <v>4650</v>
      </c>
      <c r="Y7" s="81"/>
      <c r="Z7" s="81"/>
      <c r="AA7" s="81"/>
      <c r="AB7" s="81"/>
      <c r="AC7" s="81"/>
      <c r="AD7" s="81"/>
    </row>
    <row r="8" spans="1:32" x14ac:dyDescent="0.25">
      <c r="A8" s="9"/>
      <c r="B8" s="90" t="s">
        <v>95</v>
      </c>
      <c r="C8" s="91" t="s">
        <v>96</v>
      </c>
      <c r="D8" s="92" t="s">
        <v>82</v>
      </c>
      <c r="E8" s="93" t="s">
        <v>40</v>
      </c>
      <c r="F8" s="24"/>
      <c r="G8" s="94"/>
      <c r="H8" s="94">
        <v>1</v>
      </c>
      <c r="I8" s="95"/>
      <c r="J8" s="96"/>
      <c r="K8" s="96" t="s">
        <v>83</v>
      </c>
      <c r="L8" s="96"/>
      <c r="M8" s="94">
        <v>1</v>
      </c>
      <c r="N8" s="94"/>
      <c r="O8" s="94"/>
      <c r="P8" s="94"/>
      <c r="Q8" s="98" t="s">
        <v>123</v>
      </c>
      <c r="R8" s="98" t="s">
        <v>122</v>
      </c>
      <c r="S8" s="145"/>
      <c r="T8" s="145" t="s">
        <v>120</v>
      </c>
      <c r="U8" s="145" t="s">
        <v>121</v>
      </c>
      <c r="V8" s="97">
        <v>0.75</v>
      </c>
      <c r="W8" s="91" t="s">
        <v>94</v>
      </c>
      <c r="X8" s="139">
        <v>13103</v>
      </c>
      <c r="Y8" s="81"/>
      <c r="Z8" s="81"/>
      <c r="AA8" s="81"/>
      <c r="AB8" s="81"/>
      <c r="AC8" s="81"/>
      <c r="AD8" s="81"/>
    </row>
    <row r="9" spans="1:32" x14ac:dyDescent="0.25">
      <c r="A9" s="9"/>
      <c r="B9" s="22" t="s">
        <v>7</v>
      </c>
      <c r="C9" s="17"/>
      <c r="D9" s="16"/>
      <c r="E9" s="99"/>
      <c r="F9" s="100"/>
      <c r="G9" s="18"/>
      <c r="H9" s="18">
        <f>SUM(H4:H8)</f>
        <v>3</v>
      </c>
      <c r="I9" s="18">
        <f>SUM(I4:I8)</f>
        <v>2</v>
      </c>
      <c r="J9" s="17"/>
      <c r="K9" s="17"/>
      <c r="L9" s="17"/>
      <c r="M9" s="18">
        <f t="shared" ref="M9:P9" si="0">SUM(M4:M8)</f>
        <v>5</v>
      </c>
      <c r="N9" s="18"/>
      <c r="O9" s="18">
        <f t="shared" si="0"/>
        <v>1</v>
      </c>
      <c r="P9" s="18">
        <f t="shared" si="0"/>
        <v>2</v>
      </c>
      <c r="Q9" s="102" t="s">
        <v>124</v>
      </c>
      <c r="R9" s="102" t="s">
        <v>125</v>
      </c>
      <c r="S9" s="102" t="s">
        <v>120</v>
      </c>
      <c r="T9" s="102" t="s">
        <v>120</v>
      </c>
      <c r="U9" s="102" t="s">
        <v>126</v>
      </c>
      <c r="V9" s="46">
        <v>0.76900000000000002</v>
      </c>
      <c r="W9" s="101"/>
      <c r="X9" s="102"/>
      <c r="Y9" s="81"/>
      <c r="Z9" s="81"/>
      <c r="AA9" s="81"/>
      <c r="AB9" s="81"/>
      <c r="AC9" s="81"/>
      <c r="AD9" s="81"/>
    </row>
    <row r="10" spans="1:32" x14ac:dyDescent="0.25">
      <c r="A10" s="9"/>
      <c r="B10" s="112" t="s">
        <v>97</v>
      </c>
      <c r="C10" s="113" t="s">
        <v>98</v>
      </c>
      <c r="D10" s="114"/>
      <c r="E10" s="73"/>
      <c r="F10" s="74"/>
      <c r="G10" s="113"/>
      <c r="H10" s="73"/>
      <c r="I10" s="75"/>
      <c r="J10" s="73"/>
      <c r="K10" s="73"/>
      <c r="L10" s="73"/>
      <c r="M10" s="73"/>
      <c r="N10" s="73"/>
      <c r="O10" s="73"/>
      <c r="P10" s="73"/>
      <c r="Q10" s="146"/>
      <c r="R10" s="147"/>
      <c r="S10" s="146"/>
      <c r="T10" s="146"/>
      <c r="U10" s="146"/>
      <c r="V10" s="73"/>
      <c r="W10" s="103"/>
      <c r="X10" s="104"/>
      <c r="Y10" s="81"/>
      <c r="Z10" s="81"/>
      <c r="AA10" s="81"/>
      <c r="AB10" s="81"/>
      <c r="AC10" s="81"/>
      <c r="AD10" s="81"/>
    </row>
    <row r="11" spans="1:32" x14ac:dyDescent="0.25">
      <c r="A11" s="9"/>
      <c r="B11" s="115"/>
      <c r="C11" s="116"/>
      <c r="D11" s="116"/>
      <c r="E11" s="107"/>
      <c r="F11" s="107"/>
      <c r="G11" s="117"/>
      <c r="H11" s="118"/>
      <c r="I11" s="106"/>
      <c r="J11" s="118"/>
      <c r="K11" s="106"/>
      <c r="L11" s="118"/>
      <c r="M11" s="106"/>
      <c r="N11" s="106"/>
      <c r="O11" s="106"/>
      <c r="P11" s="106"/>
      <c r="Q11" s="148"/>
      <c r="R11" s="148"/>
      <c r="S11" s="148"/>
      <c r="T11" s="148"/>
      <c r="U11" s="148"/>
      <c r="V11" s="106"/>
      <c r="W11" s="106"/>
      <c r="X11" s="119"/>
      <c r="Y11" s="81"/>
      <c r="Z11" s="81"/>
      <c r="AA11" s="81"/>
      <c r="AB11" s="81"/>
      <c r="AC11" s="81"/>
      <c r="AD11" s="81"/>
    </row>
    <row r="12" spans="1:32" s="8" customFormat="1" ht="18.75" customHeight="1" x14ac:dyDescent="0.2">
      <c r="A12" s="1"/>
      <c r="B12" s="141" t="s">
        <v>103</v>
      </c>
      <c r="C12" s="77"/>
      <c r="D12" s="80"/>
      <c r="E12" s="80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42"/>
      <c r="R12" s="142"/>
      <c r="S12" s="142"/>
      <c r="T12" s="142"/>
      <c r="U12" s="142"/>
      <c r="V12" s="77"/>
      <c r="W12" s="80"/>
      <c r="X12" s="79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4" t="s">
        <v>67</v>
      </c>
      <c r="C13" s="22" t="s">
        <v>104</v>
      </c>
      <c r="D13" s="85" t="s">
        <v>69</v>
      </c>
      <c r="E13" s="86" t="s">
        <v>1</v>
      </c>
      <c r="F13" s="51"/>
      <c r="G13" s="87" t="s">
        <v>70</v>
      </c>
      <c r="H13" s="88" t="s">
        <v>71</v>
      </c>
      <c r="I13" s="88" t="s">
        <v>30</v>
      </c>
      <c r="J13" s="17" t="s">
        <v>72</v>
      </c>
      <c r="K13" s="89" t="s">
        <v>73</v>
      </c>
      <c r="L13" s="89" t="s">
        <v>74</v>
      </c>
      <c r="M13" s="87" t="s">
        <v>75</v>
      </c>
      <c r="N13" s="87" t="s">
        <v>29</v>
      </c>
      <c r="O13" s="88" t="s">
        <v>76</v>
      </c>
      <c r="P13" s="87" t="s">
        <v>71</v>
      </c>
      <c r="Q13" s="144" t="s">
        <v>16</v>
      </c>
      <c r="R13" s="144">
        <v>1</v>
      </c>
      <c r="S13" s="144">
        <v>2</v>
      </c>
      <c r="T13" s="144">
        <v>3</v>
      </c>
      <c r="U13" s="144" t="s">
        <v>77</v>
      </c>
      <c r="V13" s="17" t="s">
        <v>105</v>
      </c>
      <c r="W13" s="16" t="s">
        <v>78</v>
      </c>
      <c r="X13" s="16" t="s">
        <v>79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20" t="s">
        <v>108</v>
      </c>
      <c r="C14" s="121" t="s">
        <v>109</v>
      </c>
      <c r="D14" s="120" t="s">
        <v>106</v>
      </c>
      <c r="E14" s="122" t="s">
        <v>43</v>
      </c>
      <c r="F14" s="51"/>
      <c r="G14" s="123"/>
      <c r="H14" s="124"/>
      <c r="I14" s="123">
        <v>1</v>
      </c>
      <c r="J14" s="125" t="s">
        <v>90</v>
      </c>
      <c r="K14" s="125">
        <v>8</v>
      </c>
      <c r="L14" s="124"/>
      <c r="M14" s="126">
        <v>1</v>
      </c>
      <c r="N14" s="127"/>
      <c r="O14" s="127"/>
      <c r="P14" s="127"/>
      <c r="Q14" s="124"/>
      <c r="R14" s="124"/>
      <c r="S14" s="124"/>
      <c r="T14" s="124"/>
      <c r="U14" s="124"/>
      <c r="V14" s="128"/>
      <c r="W14" s="121" t="s">
        <v>110</v>
      </c>
      <c r="X14" s="129">
        <v>1244</v>
      </c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">
      <c r="A15" s="9"/>
      <c r="B15" s="130" t="s">
        <v>111</v>
      </c>
      <c r="C15" s="131" t="s">
        <v>112</v>
      </c>
      <c r="D15" s="130" t="s">
        <v>107</v>
      </c>
      <c r="E15" s="132" t="s">
        <v>37</v>
      </c>
      <c r="F15" s="51"/>
      <c r="G15" s="133"/>
      <c r="H15" s="133"/>
      <c r="I15" s="133">
        <v>1</v>
      </c>
      <c r="J15" s="134" t="s">
        <v>90</v>
      </c>
      <c r="K15" s="134">
        <v>1</v>
      </c>
      <c r="L15" s="135"/>
      <c r="M15" s="135">
        <v>1</v>
      </c>
      <c r="N15" s="134"/>
      <c r="O15" s="135"/>
      <c r="P15" s="135"/>
      <c r="Q15" s="134" t="s">
        <v>138</v>
      </c>
      <c r="R15" s="134" t="s">
        <v>139</v>
      </c>
      <c r="S15" s="134" t="s">
        <v>120</v>
      </c>
      <c r="T15" s="134"/>
      <c r="U15" s="134"/>
      <c r="V15" s="136">
        <v>0.66666666666666663</v>
      </c>
      <c r="W15" s="132" t="s">
        <v>113</v>
      </c>
      <c r="X15" s="38">
        <v>2177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112" t="s">
        <v>97</v>
      </c>
      <c r="C16" s="113" t="s">
        <v>114</v>
      </c>
      <c r="D16" s="137"/>
      <c r="E16" s="73"/>
      <c r="F16" s="74"/>
      <c r="G16" s="113"/>
      <c r="H16" s="73"/>
      <c r="I16" s="75"/>
      <c r="J16" s="73"/>
      <c r="K16" s="73"/>
      <c r="L16" s="73"/>
      <c r="M16" s="73"/>
      <c r="N16" s="73"/>
      <c r="O16" s="73"/>
      <c r="P16" s="73"/>
      <c r="Q16" s="146"/>
      <c r="R16" s="147"/>
      <c r="S16" s="146"/>
      <c r="T16" s="146"/>
      <c r="U16" s="146"/>
      <c r="V16" s="73"/>
      <c r="W16" s="103"/>
      <c r="X16" s="104"/>
      <c r="Y16" s="81"/>
      <c r="Z16" s="81"/>
      <c r="AA16" s="81"/>
      <c r="AB16" s="81"/>
      <c r="AC16" s="81"/>
      <c r="AD16" s="81"/>
    </row>
    <row r="17" spans="1:32" x14ac:dyDescent="0.25">
      <c r="A17" s="9"/>
      <c r="B17" s="138"/>
      <c r="C17" s="106"/>
      <c r="D17" s="116"/>
      <c r="E17" s="107"/>
      <c r="F17" s="107"/>
      <c r="G17" s="106"/>
      <c r="H17" s="118"/>
      <c r="I17" s="118"/>
      <c r="J17" s="118"/>
      <c r="K17" s="118"/>
      <c r="L17" s="118"/>
      <c r="M17" s="106"/>
      <c r="N17" s="118"/>
      <c r="O17" s="118"/>
      <c r="P17" s="118"/>
      <c r="Q17" s="149"/>
      <c r="R17" s="148"/>
      <c r="S17" s="149"/>
      <c r="T17" s="149"/>
      <c r="U17" s="149"/>
      <c r="V17" s="118"/>
      <c r="W17" s="106"/>
      <c r="X17" s="119"/>
      <c r="Y17" s="81"/>
      <c r="Z17" s="81"/>
      <c r="AA17" s="81"/>
      <c r="AB17" s="81"/>
      <c r="AC17" s="81"/>
      <c r="AD17" s="81"/>
    </row>
    <row r="18" spans="1:32" s="23" customFormat="1" ht="15" customHeight="1" x14ac:dyDescent="0.25">
      <c r="A18" s="9"/>
      <c r="B18" s="105"/>
      <c r="C18" s="48"/>
      <c r="D18" s="105"/>
      <c r="E18" s="108"/>
      <c r="F18" s="34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50"/>
      <c r="R18" s="150"/>
      <c r="S18" s="150"/>
      <c r="T18" s="150"/>
      <c r="U18" s="150"/>
      <c r="V18" s="48"/>
      <c r="W18" s="105"/>
      <c r="X18" s="48"/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5">
      <c r="A19" s="9"/>
      <c r="B19" s="105"/>
      <c r="C19" s="48"/>
      <c r="D19" s="105"/>
      <c r="E19" s="108"/>
      <c r="F19" s="34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50"/>
      <c r="R19" s="150"/>
      <c r="S19" s="150"/>
      <c r="T19" s="150"/>
      <c r="U19" s="150"/>
      <c r="V19" s="48"/>
      <c r="W19" s="105"/>
      <c r="X19" s="48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05"/>
      <c r="C20" s="48"/>
      <c r="D20" s="105"/>
      <c r="E20" s="108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50"/>
      <c r="R20" s="150"/>
      <c r="S20" s="150"/>
      <c r="T20" s="150"/>
      <c r="U20" s="150"/>
      <c r="V20" s="48"/>
      <c r="W20" s="105"/>
      <c r="X20" s="48"/>
      <c r="Y20" s="81"/>
      <c r="Z20" s="81"/>
      <c r="AA20" s="81"/>
      <c r="AB20" s="81"/>
      <c r="AC20" s="81"/>
      <c r="AD20" s="81"/>
    </row>
    <row r="21" spans="1:32" x14ac:dyDescent="0.25">
      <c r="A21" s="9"/>
      <c r="B21" s="105"/>
      <c r="C21" s="48"/>
      <c r="D21" s="105"/>
      <c r="E21" s="108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50"/>
      <c r="R21" s="150"/>
      <c r="S21" s="150"/>
      <c r="T21" s="150"/>
      <c r="U21" s="150"/>
      <c r="V21" s="48"/>
      <c r="W21" s="105"/>
      <c r="X21" s="48"/>
      <c r="Y21" s="81"/>
      <c r="Z21" s="81"/>
      <c r="AA21" s="81"/>
      <c r="AB21" s="81"/>
      <c r="AC21" s="81"/>
      <c r="AD21" s="81"/>
    </row>
    <row r="22" spans="1:32" x14ac:dyDescent="0.25">
      <c r="A22" s="9"/>
      <c r="B22" s="105"/>
      <c r="C22" s="48"/>
      <c r="D22" s="105"/>
      <c r="E22" s="108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50"/>
      <c r="R22" s="150"/>
      <c r="S22" s="150"/>
      <c r="T22" s="150"/>
      <c r="U22" s="150"/>
      <c r="V22" s="48"/>
      <c r="W22" s="105"/>
      <c r="X22" s="48"/>
      <c r="Y22" s="81"/>
      <c r="Z22" s="81"/>
      <c r="AA22" s="81"/>
      <c r="AB22" s="81"/>
      <c r="AC22" s="81"/>
      <c r="AD22" s="81"/>
    </row>
    <row r="23" spans="1:32" x14ac:dyDescent="0.25">
      <c r="A23" s="9"/>
      <c r="B23" s="105"/>
      <c r="C23" s="48"/>
      <c r="D23" s="105"/>
      <c r="E23" s="108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50"/>
      <c r="R23" s="150"/>
      <c r="S23" s="150"/>
      <c r="T23" s="150"/>
      <c r="U23" s="150"/>
      <c r="V23" s="48"/>
      <c r="W23" s="105"/>
      <c r="X23" s="48"/>
      <c r="Y23" s="81"/>
      <c r="Z23" s="81"/>
      <c r="AA23" s="81"/>
      <c r="AB23" s="81"/>
      <c r="AC23" s="81"/>
      <c r="AD23" s="81"/>
    </row>
    <row r="24" spans="1:32" x14ac:dyDescent="0.25">
      <c r="A24" s="9"/>
      <c r="B24" s="105"/>
      <c r="C24" s="48"/>
      <c r="D24" s="105"/>
      <c r="E24" s="108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50"/>
      <c r="R24" s="150"/>
      <c r="S24" s="150"/>
      <c r="T24" s="150"/>
      <c r="U24" s="150"/>
      <c r="V24" s="48"/>
      <c r="W24" s="105"/>
      <c r="X24" s="48"/>
      <c r="Y24" s="81"/>
      <c r="Z24" s="81"/>
      <c r="AA24" s="81"/>
      <c r="AB24" s="81"/>
      <c r="AC24" s="81"/>
      <c r="AD24" s="81"/>
    </row>
    <row r="25" spans="1:32" x14ac:dyDescent="0.25">
      <c r="A25" s="9"/>
      <c r="B25" s="105"/>
      <c r="C25" s="48"/>
      <c r="D25" s="105"/>
      <c r="E25" s="108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50"/>
      <c r="R25" s="150"/>
      <c r="S25" s="150"/>
      <c r="T25" s="150"/>
      <c r="U25" s="150"/>
      <c r="V25" s="48"/>
      <c r="W25" s="105"/>
      <c r="X25" s="48"/>
      <c r="Y25" s="81"/>
      <c r="Z25" s="81"/>
      <c r="AA25" s="81"/>
      <c r="AB25" s="81"/>
      <c r="AC25" s="81"/>
      <c r="AD25" s="81"/>
    </row>
    <row r="26" spans="1:32" x14ac:dyDescent="0.25">
      <c r="A26" s="9"/>
      <c r="B26" s="105"/>
      <c r="C26" s="48"/>
      <c r="D26" s="105"/>
      <c r="E26" s="108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50"/>
      <c r="R26" s="150"/>
      <c r="S26" s="150"/>
      <c r="T26" s="150"/>
      <c r="U26" s="150"/>
      <c r="V26" s="48"/>
      <c r="W26" s="105"/>
      <c r="X26" s="48"/>
      <c r="Y26" s="81"/>
      <c r="Z26" s="81"/>
      <c r="AA26" s="81"/>
      <c r="AB26" s="81"/>
      <c r="AC26" s="81"/>
      <c r="AD26" s="81"/>
    </row>
    <row r="27" spans="1:32" x14ac:dyDescent="0.25">
      <c r="A27" s="9"/>
      <c r="B27" s="105"/>
      <c r="C27" s="48"/>
      <c r="D27" s="105"/>
      <c r="E27" s="108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50"/>
      <c r="R27" s="150"/>
      <c r="S27" s="150"/>
      <c r="T27" s="150"/>
      <c r="U27" s="150"/>
      <c r="V27" s="48"/>
      <c r="W27" s="105"/>
      <c r="X27" s="48"/>
      <c r="Y27" s="81"/>
      <c r="Z27" s="81"/>
      <c r="AA27" s="81"/>
      <c r="AB27" s="81"/>
      <c r="AC27" s="81"/>
      <c r="AD27" s="81"/>
    </row>
    <row r="28" spans="1:32" x14ac:dyDescent="0.25">
      <c r="A28" s="9"/>
      <c r="B28" s="105"/>
      <c r="C28" s="48"/>
      <c r="D28" s="105"/>
      <c r="E28" s="108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50"/>
      <c r="R28" s="150"/>
      <c r="S28" s="150"/>
      <c r="T28" s="150"/>
      <c r="U28" s="150"/>
      <c r="V28" s="48"/>
      <c r="W28" s="105"/>
      <c r="X28" s="48"/>
      <c r="Y28" s="81"/>
      <c r="Z28" s="81"/>
      <c r="AA28" s="81"/>
      <c r="AB28" s="81"/>
      <c r="AC28" s="81"/>
      <c r="AD28" s="81"/>
    </row>
    <row r="29" spans="1:32" x14ac:dyDescent="0.25">
      <c r="A29" s="9"/>
      <c r="B29" s="105"/>
      <c r="C29" s="48"/>
      <c r="D29" s="105"/>
      <c r="E29" s="108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50"/>
      <c r="R29" s="150"/>
      <c r="S29" s="150"/>
      <c r="T29" s="150"/>
      <c r="U29" s="150"/>
      <c r="V29" s="48"/>
      <c r="W29" s="105"/>
      <c r="X29" s="48"/>
      <c r="Y29" s="81"/>
      <c r="Z29" s="81"/>
      <c r="AA29" s="81"/>
      <c r="AB29" s="81"/>
      <c r="AC29" s="81"/>
      <c r="AD29" s="81"/>
    </row>
    <row r="30" spans="1:32" x14ac:dyDescent="0.25">
      <c r="A30" s="9"/>
      <c r="B30" s="105"/>
      <c r="C30" s="48"/>
      <c r="D30" s="105"/>
      <c r="E30" s="108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50"/>
      <c r="R30" s="150"/>
      <c r="S30" s="150"/>
      <c r="T30" s="150"/>
      <c r="U30" s="150"/>
      <c r="V30" s="48"/>
      <c r="W30" s="105"/>
      <c r="X30" s="48"/>
      <c r="Y30" s="81"/>
      <c r="Z30" s="81"/>
      <c r="AA30" s="81"/>
      <c r="AB30" s="81"/>
      <c r="AC30" s="81"/>
      <c r="AD30" s="81"/>
    </row>
    <row r="31" spans="1:32" x14ac:dyDescent="0.25">
      <c r="A31" s="9"/>
      <c r="B31" s="105"/>
      <c r="C31" s="48"/>
      <c r="D31" s="105"/>
      <c r="E31" s="108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50"/>
      <c r="R31" s="150"/>
      <c r="S31" s="150"/>
      <c r="T31" s="150"/>
      <c r="U31" s="150"/>
      <c r="V31" s="48"/>
      <c r="W31" s="105"/>
      <c r="X31" s="48"/>
      <c r="Y31" s="81"/>
      <c r="Z31" s="81"/>
      <c r="AA31" s="81"/>
      <c r="AB31" s="81"/>
      <c r="AC31" s="81"/>
      <c r="AD31" s="81"/>
    </row>
    <row r="32" spans="1:32" x14ac:dyDescent="0.25">
      <c r="A32" s="9"/>
      <c r="B32" s="105"/>
      <c r="C32" s="48"/>
      <c r="D32" s="105"/>
      <c r="E32" s="108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50"/>
      <c r="R32" s="150"/>
      <c r="S32" s="150"/>
      <c r="T32" s="150"/>
      <c r="U32" s="150"/>
      <c r="V32" s="48"/>
      <c r="W32" s="105"/>
      <c r="X32" s="48"/>
      <c r="Y32" s="81"/>
      <c r="Z32" s="81"/>
      <c r="AA32" s="81"/>
      <c r="AB32" s="81"/>
      <c r="AC32" s="81"/>
      <c r="AD32" s="81"/>
    </row>
    <row r="33" spans="1:30" x14ac:dyDescent="0.25">
      <c r="A33" s="9"/>
      <c r="B33" s="105"/>
      <c r="C33" s="48"/>
      <c r="D33" s="105"/>
      <c r="E33" s="108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50"/>
      <c r="R33" s="150"/>
      <c r="S33" s="150"/>
      <c r="T33" s="150"/>
      <c r="U33" s="150"/>
      <c r="V33" s="48"/>
      <c r="W33" s="105"/>
      <c r="X33" s="48"/>
      <c r="Y33" s="81"/>
      <c r="Z33" s="81"/>
      <c r="AA33" s="81"/>
      <c r="AB33" s="81"/>
      <c r="AC33" s="81"/>
      <c r="AD33" s="81"/>
    </row>
    <row r="34" spans="1:30" x14ac:dyDescent="0.25">
      <c r="A34" s="9"/>
      <c r="B34" s="105"/>
      <c r="C34" s="48"/>
      <c r="D34" s="105"/>
      <c r="E34" s="108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50"/>
      <c r="R34" s="150"/>
      <c r="S34" s="150"/>
      <c r="T34" s="150"/>
      <c r="U34" s="150"/>
      <c r="V34" s="48"/>
      <c r="W34" s="105"/>
      <c r="X34" s="48"/>
      <c r="Y34" s="81"/>
      <c r="Z34" s="81"/>
      <c r="AA34" s="81"/>
      <c r="AB34" s="81"/>
      <c r="AC34" s="81"/>
      <c r="AD34" s="81"/>
    </row>
    <row r="35" spans="1:30" x14ac:dyDescent="0.25">
      <c r="A35" s="9"/>
      <c r="B35" s="105"/>
      <c r="C35" s="48"/>
      <c r="D35" s="105"/>
      <c r="E35" s="108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50"/>
      <c r="R35" s="150"/>
      <c r="S35" s="150"/>
      <c r="T35" s="150"/>
      <c r="U35" s="150"/>
      <c r="V35" s="48"/>
      <c r="W35" s="105"/>
      <c r="X35" s="48"/>
      <c r="Y35" s="81"/>
      <c r="Z35" s="81"/>
      <c r="AA35" s="81"/>
      <c r="AB35" s="81"/>
      <c r="AC35" s="81"/>
      <c r="AD35" s="81"/>
    </row>
    <row r="36" spans="1:30" x14ac:dyDescent="0.25">
      <c r="A36" s="9"/>
      <c r="B36" s="105"/>
      <c r="C36" s="48"/>
      <c r="D36" s="105"/>
      <c r="E36" s="108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50"/>
      <c r="R36" s="150"/>
      <c r="S36" s="150"/>
      <c r="T36" s="150"/>
      <c r="U36" s="150"/>
      <c r="V36" s="48"/>
      <c r="W36" s="105"/>
      <c r="X36" s="48"/>
      <c r="Y36" s="81"/>
      <c r="Z36" s="81"/>
      <c r="AA36" s="81"/>
      <c r="AB36" s="81"/>
      <c r="AC36" s="81"/>
      <c r="AD36" s="81"/>
    </row>
    <row r="37" spans="1:30" x14ac:dyDescent="0.25">
      <c r="A37" s="9"/>
      <c r="B37" s="105"/>
      <c r="C37" s="48"/>
      <c r="D37" s="105"/>
      <c r="E37" s="108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50"/>
      <c r="R37" s="150"/>
      <c r="S37" s="150"/>
      <c r="T37" s="150"/>
      <c r="U37" s="150"/>
      <c r="V37" s="48"/>
      <c r="W37" s="105"/>
      <c r="X37" s="48"/>
      <c r="Y37" s="81"/>
      <c r="Z37" s="81"/>
      <c r="AA37" s="81"/>
      <c r="AB37" s="81"/>
      <c r="AC37" s="81"/>
      <c r="AD37" s="81"/>
    </row>
    <row r="38" spans="1:30" x14ac:dyDescent="0.25">
      <c r="A38" s="9"/>
      <c r="B38" s="105"/>
      <c r="C38" s="48"/>
      <c r="D38" s="105"/>
      <c r="E38" s="108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50"/>
      <c r="R38" s="150"/>
      <c r="S38" s="150"/>
      <c r="T38" s="150"/>
      <c r="U38" s="150"/>
      <c r="V38" s="48"/>
      <c r="W38" s="105"/>
      <c r="X38" s="48"/>
      <c r="Y38" s="81"/>
      <c r="Z38" s="81"/>
      <c r="AA38" s="81"/>
      <c r="AB38" s="81"/>
      <c r="AC38" s="81"/>
      <c r="AD38" s="81"/>
    </row>
    <row r="39" spans="1:30" x14ac:dyDescent="0.25">
      <c r="A39" s="9"/>
      <c r="B39" s="105"/>
      <c r="C39" s="48"/>
      <c r="D39" s="105"/>
      <c r="E39" s="108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50"/>
      <c r="R39" s="150"/>
      <c r="S39" s="150"/>
      <c r="T39" s="150"/>
      <c r="U39" s="150"/>
      <c r="V39" s="48"/>
      <c r="W39" s="105"/>
      <c r="X39" s="48"/>
      <c r="Y39" s="81"/>
      <c r="Z39" s="81"/>
      <c r="AA39" s="81"/>
      <c r="AB39" s="81"/>
      <c r="AC39" s="81"/>
      <c r="AD39" s="81"/>
    </row>
    <row r="40" spans="1:30" x14ac:dyDescent="0.25">
      <c r="A40" s="9"/>
      <c r="B40" s="105"/>
      <c r="C40" s="48"/>
      <c r="D40" s="105"/>
      <c r="E40" s="108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150"/>
      <c r="R40" s="150"/>
      <c r="S40" s="150"/>
      <c r="T40" s="150"/>
      <c r="U40" s="150"/>
      <c r="V40" s="48"/>
      <c r="W40" s="105"/>
      <c r="X40" s="48"/>
      <c r="Y40" s="81"/>
      <c r="Z40" s="81"/>
      <c r="AA40" s="81"/>
      <c r="AB40" s="81"/>
      <c r="AC40" s="81"/>
      <c r="AD40" s="81"/>
    </row>
    <row r="41" spans="1:30" x14ac:dyDescent="0.25">
      <c r="A41" s="9"/>
      <c r="B41" s="105"/>
      <c r="C41" s="48"/>
      <c r="D41" s="105"/>
      <c r="E41" s="108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150"/>
      <c r="R41" s="150"/>
      <c r="S41" s="150"/>
      <c r="T41" s="150"/>
      <c r="U41" s="150"/>
      <c r="V41" s="48"/>
      <c r="W41" s="105"/>
      <c r="X41" s="48"/>
      <c r="Y41" s="81"/>
      <c r="Z41" s="81"/>
      <c r="AA41" s="81"/>
      <c r="AB41" s="81"/>
      <c r="AC41" s="81"/>
      <c r="AD41" s="81"/>
    </row>
    <row r="42" spans="1:30" x14ac:dyDescent="0.25">
      <c r="A42" s="9"/>
      <c r="B42" s="105"/>
      <c r="C42" s="48"/>
      <c r="D42" s="105"/>
      <c r="E42" s="108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150"/>
      <c r="R42" s="150"/>
      <c r="S42" s="150"/>
      <c r="T42" s="150"/>
      <c r="U42" s="150"/>
      <c r="V42" s="48"/>
      <c r="W42" s="105"/>
      <c r="X42" s="48"/>
      <c r="Y42" s="81"/>
      <c r="Z42" s="81"/>
      <c r="AA42" s="81"/>
      <c r="AB42" s="81"/>
      <c r="AC42" s="81"/>
      <c r="AD42" s="81"/>
    </row>
    <row r="43" spans="1:30" x14ac:dyDescent="0.25">
      <c r="A43" s="9"/>
      <c r="B43" s="105"/>
      <c r="C43" s="48"/>
      <c r="D43" s="105"/>
      <c r="E43" s="108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150"/>
      <c r="R43" s="150"/>
      <c r="S43" s="150"/>
      <c r="T43" s="150"/>
      <c r="U43" s="150"/>
      <c r="V43" s="48"/>
      <c r="W43" s="105"/>
      <c r="X43" s="48"/>
      <c r="Y43" s="81"/>
      <c r="Z43" s="81"/>
      <c r="AA43" s="81"/>
      <c r="AB43" s="81"/>
      <c r="AC43" s="81"/>
      <c r="AD43" s="81"/>
    </row>
    <row r="44" spans="1:30" x14ac:dyDescent="0.25">
      <c r="A44" s="9"/>
      <c r="B44" s="105"/>
      <c r="C44" s="48"/>
      <c r="D44" s="105"/>
      <c r="E44" s="108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150"/>
      <c r="R44" s="150"/>
      <c r="S44" s="150"/>
      <c r="T44" s="150"/>
      <c r="U44" s="150"/>
      <c r="V44" s="48"/>
      <c r="W44" s="105"/>
      <c r="X44" s="48"/>
      <c r="Y44" s="81"/>
      <c r="Z44" s="81"/>
      <c r="AA44" s="81"/>
      <c r="AB44" s="81"/>
      <c r="AC44" s="81"/>
      <c r="AD44" s="81"/>
    </row>
    <row r="45" spans="1:30" x14ac:dyDescent="0.25">
      <c r="A45" s="9"/>
      <c r="B45" s="105"/>
      <c r="C45" s="48"/>
      <c r="D45" s="105"/>
      <c r="E45" s="108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150"/>
      <c r="R45" s="150"/>
      <c r="S45" s="150"/>
      <c r="T45" s="150"/>
      <c r="U45" s="150"/>
      <c r="V45" s="48"/>
      <c r="W45" s="105"/>
      <c r="X45" s="48"/>
      <c r="Y45" s="81"/>
      <c r="Z45" s="81"/>
      <c r="AA45" s="81"/>
      <c r="AB45" s="81"/>
      <c r="AC45" s="81"/>
      <c r="AD45" s="81"/>
    </row>
    <row r="46" spans="1:30" x14ac:dyDescent="0.25">
      <c r="A46" s="9"/>
      <c r="B46" s="105"/>
      <c r="C46" s="48"/>
      <c r="D46" s="105"/>
      <c r="E46" s="108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150"/>
      <c r="R46" s="150"/>
      <c r="S46" s="150"/>
      <c r="T46" s="150"/>
      <c r="U46" s="150"/>
      <c r="V46" s="48"/>
      <c r="W46" s="105"/>
      <c r="X46" s="48"/>
      <c r="Y46" s="81"/>
      <c r="Z46" s="81"/>
      <c r="AA46" s="81"/>
      <c r="AB46" s="81"/>
      <c r="AC46" s="81"/>
      <c r="AD46" s="81"/>
    </row>
    <row r="47" spans="1:30" x14ac:dyDescent="0.25">
      <c r="A47" s="9"/>
      <c r="B47" s="105"/>
      <c r="C47" s="48"/>
      <c r="D47" s="105"/>
      <c r="E47" s="108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150"/>
      <c r="R47" s="150"/>
      <c r="S47" s="150"/>
      <c r="T47" s="150"/>
      <c r="U47" s="150"/>
      <c r="V47" s="48"/>
      <c r="W47" s="105"/>
      <c r="X47" s="48"/>
      <c r="Y47" s="81"/>
      <c r="Z47" s="81"/>
      <c r="AA47" s="81"/>
      <c r="AB47" s="81"/>
      <c r="AC47" s="81"/>
      <c r="AD47" s="81"/>
    </row>
    <row r="48" spans="1:30" x14ac:dyDescent="0.25">
      <c r="A48" s="9"/>
      <c r="B48" s="105"/>
      <c r="C48" s="48"/>
      <c r="D48" s="105"/>
      <c r="E48" s="108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150"/>
      <c r="R48" s="150"/>
      <c r="S48" s="150"/>
      <c r="T48" s="150"/>
      <c r="U48" s="150"/>
      <c r="V48" s="48"/>
      <c r="W48" s="105"/>
      <c r="X48" s="48"/>
      <c r="Y48" s="81"/>
      <c r="Z48" s="81"/>
      <c r="AA48" s="81"/>
      <c r="AB48" s="81"/>
      <c r="AC48" s="81"/>
      <c r="AD48" s="81"/>
    </row>
    <row r="49" spans="1:30" x14ac:dyDescent="0.25">
      <c r="A49" s="9"/>
      <c r="B49" s="105"/>
      <c r="C49" s="48"/>
      <c r="D49" s="105"/>
      <c r="E49" s="108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150"/>
      <c r="R49" s="150"/>
      <c r="S49" s="150"/>
      <c r="T49" s="150"/>
      <c r="U49" s="150"/>
      <c r="V49" s="48"/>
      <c r="W49" s="105"/>
      <c r="X49" s="48"/>
      <c r="Y49" s="81"/>
      <c r="Z49" s="81"/>
      <c r="AA49" s="81"/>
      <c r="AB49" s="81"/>
      <c r="AC49" s="81"/>
      <c r="AD49" s="81"/>
    </row>
    <row r="50" spans="1:30" x14ac:dyDescent="0.25">
      <c r="A50" s="9"/>
      <c r="B50" s="105"/>
      <c r="C50" s="48"/>
      <c r="D50" s="105"/>
      <c r="E50" s="108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150"/>
      <c r="R50" s="150"/>
      <c r="S50" s="150"/>
      <c r="T50" s="150"/>
      <c r="U50" s="150"/>
      <c r="V50" s="48"/>
      <c r="W50" s="105"/>
      <c r="X50" s="48"/>
      <c r="Y50" s="81"/>
      <c r="Z50" s="81"/>
      <c r="AA50" s="81"/>
      <c r="AB50" s="81"/>
      <c r="AC50" s="81"/>
      <c r="AD50" s="81"/>
    </row>
    <row r="51" spans="1:30" x14ac:dyDescent="0.25">
      <c r="A51" s="9"/>
      <c r="B51" s="105"/>
      <c r="C51" s="48"/>
      <c r="D51" s="105"/>
      <c r="E51" s="108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150"/>
      <c r="R51" s="150"/>
      <c r="S51" s="150"/>
      <c r="T51" s="150"/>
      <c r="U51" s="150"/>
      <c r="V51" s="48"/>
      <c r="W51" s="105"/>
      <c r="X51" s="48"/>
      <c r="Y51" s="81"/>
      <c r="Z51" s="81"/>
      <c r="AA51" s="81"/>
      <c r="AB51" s="81"/>
      <c r="AC51" s="81"/>
      <c r="AD51" s="81"/>
    </row>
    <row r="52" spans="1:30" x14ac:dyDescent="0.25">
      <c r="A52" s="9"/>
      <c r="B52" s="105"/>
      <c r="C52" s="48"/>
      <c r="D52" s="105"/>
      <c r="E52" s="108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150"/>
      <c r="R52" s="150"/>
      <c r="S52" s="150"/>
      <c r="T52" s="150"/>
      <c r="U52" s="150"/>
      <c r="V52" s="48"/>
      <c r="W52" s="105"/>
      <c r="X52" s="48"/>
      <c r="Y52" s="81"/>
      <c r="Z52" s="81"/>
      <c r="AA52" s="81"/>
      <c r="AB52" s="81"/>
      <c r="AC52" s="81"/>
      <c r="AD52" s="81"/>
    </row>
    <row r="53" spans="1:30" x14ac:dyDescent="0.25">
      <c r="A53" s="9"/>
      <c r="B53" s="105"/>
      <c r="C53" s="48"/>
      <c r="D53" s="105"/>
      <c r="E53" s="108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150"/>
      <c r="R53" s="150"/>
      <c r="S53" s="150"/>
      <c r="T53" s="150"/>
      <c r="U53" s="150"/>
      <c r="V53" s="48"/>
      <c r="W53" s="105"/>
      <c r="X53" s="48"/>
      <c r="Y53" s="81"/>
      <c r="Z53" s="81"/>
      <c r="AA53" s="81"/>
      <c r="AB53" s="81"/>
      <c r="AC53" s="81"/>
      <c r="AD53" s="81"/>
    </row>
    <row r="54" spans="1:30" x14ac:dyDescent="0.25">
      <c r="A54" s="9"/>
      <c r="B54" s="105"/>
      <c r="C54" s="48"/>
      <c r="D54" s="105"/>
      <c r="E54" s="108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150"/>
      <c r="R54" s="150"/>
      <c r="S54" s="150"/>
      <c r="T54" s="150"/>
      <c r="U54" s="150"/>
      <c r="V54" s="48"/>
      <c r="W54" s="105"/>
      <c r="X54" s="48"/>
      <c r="Y54" s="81"/>
      <c r="Z54" s="81"/>
      <c r="AA54" s="81"/>
      <c r="AB54" s="81"/>
      <c r="AC54" s="81"/>
      <c r="AD54" s="81"/>
    </row>
    <row r="55" spans="1:30" x14ac:dyDescent="0.25">
      <c r="A55" s="9"/>
      <c r="B55" s="105"/>
      <c r="C55" s="48"/>
      <c r="D55" s="105"/>
      <c r="E55" s="108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150"/>
      <c r="R55" s="150"/>
      <c r="S55" s="150"/>
      <c r="T55" s="150"/>
      <c r="U55" s="150"/>
      <c r="V55" s="48"/>
      <c r="W55" s="105"/>
      <c r="X55" s="48"/>
      <c r="Y55" s="81"/>
      <c r="Z55" s="81"/>
      <c r="AA55" s="81"/>
      <c r="AB55" s="81"/>
      <c r="AC55" s="81"/>
      <c r="AD55" s="81"/>
    </row>
    <row r="56" spans="1:30" x14ac:dyDescent="0.25">
      <c r="A56" s="9"/>
      <c r="B56" s="105"/>
      <c r="C56" s="48"/>
      <c r="D56" s="105"/>
      <c r="E56" s="105"/>
      <c r="F56" s="24"/>
      <c r="G56" s="48"/>
      <c r="H56" s="51"/>
      <c r="I56" s="48"/>
      <c r="J56" s="24"/>
      <c r="K56" s="24"/>
      <c r="L56" s="24"/>
      <c r="M56" s="24"/>
      <c r="N56" s="70"/>
      <c r="O56" s="70"/>
      <c r="P56" s="24"/>
      <c r="Q56" s="151"/>
      <c r="R56" s="151"/>
      <c r="S56" s="151"/>
      <c r="T56" s="151"/>
      <c r="U56" s="151"/>
      <c r="V56" s="24"/>
      <c r="W56" s="105"/>
      <c r="X56" s="24"/>
      <c r="Y56" s="81"/>
      <c r="Z56" s="81"/>
      <c r="AA56" s="81"/>
      <c r="AB56" s="81"/>
      <c r="AC56" s="81"/>
      <c r="AD56" s="81"/>
    </row>
    <row r="57" spans="1:30" x14ac:dyDescent="0.25">
      <c r="A57" s="9"/>
      <c r="B57" s="105"/>
      <c r="C57" s="48"/>
      <c r="D57" s="105"/>
      <c r="E57" s="105"/>
      <c r="F57" s="24"/>
      <c r="G57" s="48"/>
      <c r="H57" s="51"/>
      <c r="I57" s="48"/>
      <c r="J57" s="24"/>
      <c r="K57" s="24"/>
      <c r="L57" s="24"/>
      <c r="M57" s="24"/>
      <c r="N57" s="70"/>
      <c r="O57" s="70"/>
      <c r="P57" s="24"/>
      <c r="Q57" s="151"/>
      <c r="R57" s="151"/>
      <c r="S57" s="151"/>
      <c r="T57" s="151"/>
      <c r="U57" s="151"/>
      <c r="V57" s="24"/>
      <c r="W57" s="105"/>
      <c r="X57" s="24"/>
      <c r="Y57" s="81"/>
      <c r="Z57" s="81"/>
      <c r="AA57" s="81"/>
      <c r="AB57" s="81"/>
      <c r="AC57" s="81"/>
      <c r="AD57" s="81"/>
    </row>
    <row r="58" spans="1:30" x14ac:dyDescent="0.25">
      <c r="A58" s="9"/>
      <c r="B58" s="105"/>
      <c r="C58" s="48"/>
      <c r="D58" s="105"/>
      <c r="E58" s="105"/>
      <c r="F58" s="24"/>
      <c r="G58" s="48"/>
      <c r="H58" s="51"/>
      <c r="I58" s="48"/>
      <c r="J58" s="24"/>
      <c r="K58" s="24"/>
      <c r="L58" s="24"/>
      <c r="M58" s="24"/>
      <c r="N58" s="70"/>
      <c r="O58" s="70"/>
      <c r="P58" s="24"/>
      <c r="Q58" s="151"/>
      <c r="R58" s="151"/>
      <c r="S58" s="151"/>
      <c r="T58" s="151"/>
      <c r="U58" s="151"/>
      <c r="V58" s="24"/>
      <c r="W58" s="105"/>
      <c r="X58" s="24"/>
      <c r="Y58" s="81"/>
      <c r="Z58" s="81"/>
      <c r="AA58" s="81"/>
      <c r="AB58" s="81"/>
      <c r="AC58" s="81"/>
      <c r="AD58" s="81"/>
    </row>
    <row r="59" spans="1:30" x14ac:dyDescent="0.25">
      <c r="A59" s="9"/>
      <c r="B59" s="105"/>
      <c r="C59" s="48"/>
      <c r="D59" s="105"/>
      <c r="E59" s="105"/>
      <c r="F59" s="24"/>
      <c r="G59" s="48"/>
      <c r="H59" s="51"/>
      <c r="I59" s="48"/>
      <c r="J59" s="24"/>
      <c r="K59" s="24"/>
      <c r="L59" s="24"/>
      <c r="M59" s="24"/>
      <c r="N59" s="70"/>
      <c r="O59" s="70"/>
      <c r="P59" s="24"/>
      <c r="Q59" s="151"/>
      <c r="R59" s="151"/>
      <c r="S59" s="151"/>
      <c r="T59" s="151"/>
      <c r="U59" s="151"/>
      <c r="V59" s="24"/>
      <c r="W59" s="105"/>
      <c r="X59" s="24"/>
      <c r="Y59" s="81"/>
      <c r="Z59" s="81"/>
      <c r="AA59" s="81"/>
      <c r="AB59" s="81"/>
      <c r="AC59" s="81"/>
      <c r="AD5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2020-09-12T14:45:05Z</dcterms:modified>
</cp:coreProperties>
</file>