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3" i="1" l="1"/>
  <c r="N22" i="1"/>
  <c r="O14" i="1" l="1"/>
  <c r="O13" i="1"/>
  <c r="O12" i="1"/>
  <c r="O11" i="1"/>
  <c r="O7" i="1"/>
  <c r="M14" i="1"/>
  <c r="M13" i="1"/>
  <c r="M12" i="1"/>
  <c r="M11" i="1"/>
  <c r="M8" i="1"/>
  <c r="M7" i="1"/>
  <c r="M16" i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L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/>
  <c r="E23" i="1" s="1"/>
  <c r="O16" i="1"/>
  <c r="O20" i="1" s="1"/>
  <c r="O23" i="1" s="1"/>
  <c r="H23" i="1" l="1"/>
  <c r="L23" i="1" s="1"/>
  <c r="L20" i="1"/>
  <c r="M22" i="1"/>
  <c r="G23" i="1"/>
  <c r="I23" i="1"/>
  <c r="M23" i="1" s="1"/>
  <c r="M20" i="1"/>
  <c r="K22" i="1"/>
  <c r="N16" i="1"/>
  <c r="N20" i="1" s="1"/>
  <c r="D17" i="1"/>
  <c r="F23" i="1"/>
  <c r="K23" i="1" s="1"/>
  <c r="K20" i="1"/>
</calcChain>
</file>

<file path=xl/sharedStrings.xml><?xml version="1.0" encoding="utf-8"?>
<sst xmlns="http://schemas.openxmlformats.org/spreadsheetml/2006/main" count="102" uniqueCount="70">
  <si>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</si>
  <si>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</si>
  <si>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</si>
  <si>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</si>
  <si>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</si>
  <si>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</si>
  <si>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</si>
  <si>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</si>
  <si>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</si>
  <si>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</si>
  <si>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</si>
  <si>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</si>
  <si>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</si>
  <si>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</si>
  <si>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</si>
  <si>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</si>
  <si>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</si>
  <si>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</si>
  <si>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</si>
  <si>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</si>
  <si>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</si>
  <si>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</si>
  <si>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</si>
  <si>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</si>
  <si>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</si>
  <si>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</si>
  <si>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</si>
  <si>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</si>
  <si>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</si>
  <si>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</si>
  <si>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</si>
  <si>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</si>
  <si>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</si>
  <si>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</si>
  <si>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</si>
  <si>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</si>
  <si>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YJ = Ylihärmän Junkkarit  (1908)</t>
  </si>
  <si>
    <t>Kirsi Olli</t>
  </si>
  <si>
    <t>10.</t>
  </si>
  <si>
    <t>YJ</t>
  </si>
  <si>
    <t>superpesiskarsinta</t>
  </si>
  <si>
    <t>9.</t>
  </si>
  <si>
    <t>11.</t>
  </si>
  <si>
    <t>Manse PP</t>
  </si>
  <si>
    <t>8.</t>
  </si>
  <si>
    <t>play off</t>
  </si>
  <si>
    <t>karsintasarja</t>
  </si>
  <si>
    <t>21.12.1968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</si>
  <si>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</si>
  <si>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</si>
  <si>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</si>
  <si>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</si>
  <si>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</si>
  <si>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</si>
  <si>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</si>
  <si>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17.05. 1992  YJ - Kiri  10-14</t>
  </si>
  <si>
    <t>21.05. 1992  IT - YJ  11-9</t>
  </si>
  <si>
    <t>8.  ottelu</t>
  </si>
  <si>
    <t>14.06. 1992  YJ - Manse PP  13-5</t>
  </si>
  <si>
    <t xml:space="preserve">  23 v   4 kk 26 pv</t>
  </si>
  <si>
    <t xml:space="preserve">  23 v   5 kk   0 pv</t>
  </si>
  <si>
    <t xml:space="preserve">  23 v   5 kk 21 pv</t>
  </si>
  <si>
    <t>Kiri</t>
  </si>
  <si>
    <t>suomensarja</t>
  </si>
  <si>
    <t>ykkössarja</t>
  </si>
  <si>
    <t>LaVe</t>
  </si>
  <si>
    <t>LaVe = Lappajärven Veikot  (1911)</t>
  </si>
  <si>
    <t>Kiri = Jyväskylän Kiri  (1930)</t>
  </si>
  <si>
    <t>ykköspesis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</si>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</sst>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5" fillId="0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75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96">
        <v>1989</v>
      </c>
      <c r="C4" s="96"/>
      <c r="D4" s="97" t="s">
        <v>65</v>
      </c>
      <c r="E4" s="96"/>
      <c r="F4" s="98" t="s">
        <v>69</v>
      </c>
      <c r="G4" s="99"/>
      <c r="H4" s="100"/>
      <c r="I4" s="96"/>
      <c r="J4" s="96"/>
      <c r="K4" s="96"/>
      <c r="L4" s="96"/>
      <c r="M4" s="96"/>
      <c r="N4" s="9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62"/>
      <c r="AC4" s="27"/>
      <c r="AD4" s="27"/>
      <c r="AE4" s="27"/>
      <c r="AF4" s="14"/>
      <c r="AG4" s="24"/>
      <c r="AH4" s="86"/>
      <c r="AI4" s="86"/>
      <c r="AJ4" s="86"/>
      <c r="AK4" s="86"/>
      <c r="AL4" s="9"/>
    </row>
    <row r="5" spans="1:38" ht="15" customHeight="1" x14ac:dyDescent="0.2">
      <c r="A5" s="1"/>
      <c r="B5" s="81">
        <v>1990</v>
      </c>
      <c r="C5" s="81"/>
      <c r="D5" s="82" t="s">
        <v>65</v>
      </c>
      <c r="E5" s="81"/>
      <c r="F5" s="83" t="s">
        <v>63</v>
      </c>
      <c r="G5" s="84"/>
      <c r="H5" s="85"/>
      <c r="I5" s="81"/>
      <c r="J5" s="81"/>
      <c r="K5" s="81"/>
      <c r="L5" s="81"/>
      <c r="M5" s="81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62"/>
      <c r="AC5" s="27"/>
      <c r="AD5" s="27"/>
      <c r="AE5" s="27"/>
      <c r="AF5" s="14"/>
      <c r="AG5" s="24"/>
      <c r="AH5" s="86"/>
      <c r="AI5" s="86"/>
      <c r="AJ5" s="86"/>
      <c r="AK5" s="86"/>
      <c r="AL5" s="9"/>
    </row>
    <row r="6" spans="1:38" ht="15" customHeight="1" x14ac:dyDescent="0.2">
      <c r="A6" s="1"/>
      <c r="B6" s="87">
        <v>1991</v>
      </c>
      <c r="C6" s="87"/>
      <c r="D6" s="88" t="s">
        <v>62</v>
      </c>
      <c r="E6" s="87"/>
      <c r="F6" s="89" t="s">
        <v>64</v>
      </c>
      <c r="G6" s="90"/>
      <c r="H6" s="91"/>
      <c r="I6" s="87"/>
      <c r="J6" s="87"/>
      <c r="K6" s="87"/>
      <c r="L6" s="87"/>
      <c r="M6" s="87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62"/>
      <c r="AC6" s="27"/>
      <c r="AD6" s="27"/>
      <c r="AE6" s="27"/>
      <c r="AF6" s="14"/>
      <c r="AG6" s="24"/>
      <c r="AH6" s="86"/>
      <c r="AI6" s="86"/>
      <c r="AJ6" s="86"/>
      <c r="AK6" s="86"/>
      <c r="AL6" s="9"/>
    </row>
    <row r="7" spans="1:38" ht="15" customHeight="1" x14ac:dyDescent="0.25">
      <c r="A7" s="1"/>
      <c r="B7" s="27">
        <v>1992</v>
      </c>
      <c r="C7" s="27" t="s">
        <v>38</v>
      </c>
      <c r="D7" s="29" t="s">
        <v>39</v>
      </c>
      <c r="E7" s="59">
        <v>19</v>
      </c>
      <c r="F7" s="27">
        <v>0</v>
      </c>
      <c r="G7" s="27">
        <v>2</v>
      </c>
      <c r="H7" s="27">
        <v>7</v>
      </c>
      <c r="I7" s="27">
        <v>32</v>
      </c>
      <c r="J7" s="27">
        <v>20</v>
      </c>
      <c r="K7" s="27">
        <v>8</v>
      </c>
      <c r="L7" s="27">
        <v>2</v>
      </c>
      <c r="M7" s="27">
        <f>SUM(F7+G7)</f>
        <v>2</v>
      </c>
      <c r="N7" s="60">
        <v>0.46400000000000002</v>
      </c>
      <c r="O7" s="37">
        <f t="shared" ref="O7:O14" si="0">PRODUCT(I7/N7)</f>
        <v>68.965517241379303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41</v>
      </c>
      <c r="D8" s="29" t="s">
        <v>39</v>
      </c>
      <c r="E8" s="59">
        <v>4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f>SUM(F8+G8)</f>
        <v>0</v>
      </c>
      <c r="N8" s="60">
        <v>0</v>
      </c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1994</v>
      </c>
      <c r="C9" s="87"/>
      <c r="D9" s="88" t="s">
        <v>43</v>
      </c>
      <c r="E9" s="92"/>
      <c r="F9" s="93" t="s">
        <v>68</v>
      </c>
      <c r="G9" s="94"/>
      <c r="H9" s="91"/>
      <c r="I9" s="87"/>
      <c r="J9" s="87"/>
      <c r="K9" s="87"/>
      <c r="L9" s="87"/>
      <c r="M9" s="87"/>
      <c r="N9" s="95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7">
        <v>1995</v>
      </c>
      <c r="C10" s="87"/>
      <c r="D10" s="88" t="s">
        <v>43</v>
      </c>
      <c r="E10" s="92"/>
      <c r="F10" s="93" t="s">
        <v>68</v>
      </c>
      <c r="G10" s="94"/>
      <c r="H10" s="91"/>
      <c r="I10" s="87"/>
      <c r="J10" s="87"/>
      <c r="K10" s="87"/>
      <c r="L10" s="87"/>
      <c r="M10" s="87"/>
      <c r="N10" s="9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42</v>
      </c>
      <c r="D11" s="29" t="s">
        <v>43</v>
      </c>
      <c r="E11" s="59">
        <v>12</v>
      </c>
      <c r="F11" s="27">
        <v>0</v>
      </c>
      <c r="G11" s="27">
        <v>0</v>
      </c>
      <c r="H11" s="27">
        <v>10</v>
      </c>
      <c r="I11" s="27">
        <v>45</v>
      </c>
      <c r="J11" s="27">
        <v>34</v>
      </c>
      <c r="K11" s="27">
        <v>9</v>
      </c>
      <c r="L11" s="27">
        <v>2</v>
      </c>
      <c r="M11" s="27">
        <f>PRODUCT(F11+G11)</f>
        <v>0</v>
      </c>
      <c r="N11" s="30">
        <v>0.437</v>
      </c>
      <c r="O11" s="37">
        <f t="shared" si="0"/>
        <v>102.97482837528604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44</v>
      </c>
      <c r="D12" s="29" t="s">
        <v>43</v>
      </c>
      <c r="E12" s="59">
        <v>24</v>
      </c>
      <c r="F12" s="27">
        <v>1</v>
      </c>
      <c r="G12" s="27">
        <v>3</v>
      </c>
      <c r="H12" s="27">
        <v>17</v>
      </c>
      <c r="I12" s="27">
        <v>74</v>
      </c>
      <c r="J12" s="27">
        <v>51</v>
      </c>
      <c r="K12" s="27">
        <v>11</v>
      </c>
      <c r="L12" s="27">
        <v>8</v>
      </c>
      <c r="M12" s="27">
        <f>PRODUCT(F12+G12)</f>
        <v>4</v>
      </c>
      <c r="N12" s="30">
        <v>0.51400000000000001</v>
      </c>
      <c r="O12" s="37">
        <f t="shared" si="0"/>
        <v>143.96887159533074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1998</v>
      </c>
      <c r="C13" s="27" t="s">
        <v>41</v>
      </c>
      <c r="D13" s="29" t="s">
        <v>43</v>
      </c>
      <c r="E13" s="59">
        <v>22</v>
      </c>
      <c r="F13" s="27">
        <v>2</v>
      </c>
      <c r="G13" s="27">
        <v>1</v>
      </c>
      <c r="H13" s="27">
        <v>14</v>
      </c>
      <c r="I13" s="27">
        <v>58</v>
      </c>
      <c r="J13" s="27">
        <v>36</v>
      </c>
      <c r="K13" s="27">
        <v>12</v>
      </c>
      <c r="L13" s="27">
        <v>7</v>
      </c>
      <c r="M13" s="27">
        <f>PRODUCT(F13+G13)</f>
        <v>3</v>
      </c>
      <c r="N13" s="30">
        <v>0.379</v>
      </c>
      <c r="O13" s="37">
        <f t="shared" si="0"/>
        <v>153.03430079155672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1999</v>
      </c>
      <c r="C14" s="27" t="s">
        <v>38</v>
      </c>
      <c r="D14" s="29" t="s">
        <v>43</v>
      </c>
      <c r="E14" s="59">
        <v>1</v>
      </c>
      <c r="F14" s="27">
        <v>0</v>
      </c>
      <c r="G14" s="27">
        <v>0</v>
      </c>
      <c r="H14" s="27">
        <v>0</v>
      </c>
      <c r="I14" s="27">
        <v>3</v>
      </c>
      <c r="J14" s="27">
        <v>3</v>
      </c>
      <c r="K14" s="27">
        <v>0</v>
      </c>
      <c r="L14" s="27">
        <v>0</v>
      </c>
      <c r="M14" s="27">
        <f>PRODUCT(F14+G14)</f>
        <v>0</v>
      </c>
      <c r="N14" s="30">
        <v>0.5</v>
      </c>
      <c r="O14" s="37">
        <f t="shared" si="0"/>
        <v>6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2000</v>
      </c>
      <c r="C15" s="27" t="s">
        <v>42</v>
      </c>
      <c r="D15" s="29" t="s">
        <v>43</v>
      </c>
      <c r="E15" s="59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30"/>
      <c r="O15" s="37"/>
      <c r="P15" s="27"/>
      <c r="Q15" s="27"/>
      <c r="R15" s="27"/>
      <c r="S15" s="27"/>
      <c r="T15" s="27"/>
      <c r="U15" s="28">
        <v>3</v>
      </c>
      <c r="V15" s="28">
        <v>0</v>
      </c>
      <c r="W15" s="28">
        <v>0</v>
      </c>
      <c r="X15" s="28">
        <v>0</v>
      </c>
      <c r="Y15" s="28">
        <v>5</v>
      </c>
      <c r="Z15" s="62"/>
      <c r="AA15" s="27"/>
      <c r="AB15" s="27"/>
      <c r="AC15" s="27"/>
      <c r="AD15" s="27"/>
      <c r="AE15" s="27"/>
      <c r="AF15" s="61" t="s">
        <v>46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SUM(E7:E15)</f>
        <v>82</v>
      </c>
      <c r="F16" s="19">
        <f t="shared" si="1"/>
        <v>3</v>
      </c>
      <c r="G16" s="19">
        <f t="shared" si="1"/>
        <v>6</v>
      </c>
      <c r="H16" s="19">
        <f t="shared" si="1"/>
        <v>48</v>
      </c>
      <c r="I16" s="19">
        <f t="shared" si="1"/>
        <v>212</v>
      </c>
      <c r="J16" s="19">
        <f t="shared" si="1"/>
        <v>144</v>
      </c>
      <c r="K16" s="19">
        <f t="shared" si="1"/>
        <v>40</v>
      </c>
      <c r="L16" s="19">
        <f t="shared" si="1"/>
        <v>19</v>
      </c>
      <c r="M16" s="19">
        <f t="shared" si="1"/>
        <v>9</v>
      </c>
      <c r="N16" s="31">
        <f>PRODUCT(I16/O16)</f>
        <v>0.44636886695738454</v>
      </c>
      <c r="O16" s="32">
        <f t="shared" ref="O16:AE16" si="2">SUM(O7:O15)</f>
        <v>474.94351800355275</v>
      </c>
      <c r="P16" s="19">
        <f t="shared" si="2"/>
        <v>0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0</v>
      </c>
      <c r="U16" s="19">
        <f t="shared" si="2"/>
        <v>3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>
        <f t="shared" si="2"/>
        <v>5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152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48</v>
      </c>
      <c r="Q19" s="13"/>
      <c r="R19" s="13"/>
      <c r="S19" s="13"/>
      <c r="T19" s="63"/>
      <c r="U19" s="63"/>
      <c r="V19" s="63"/>
      <c r="W19" s="63"/>
      <c r="X19" s="63"/>
      <c r="Y19" s="13"/>
      <c r="Z19" s="13"/>
      <c r="AA19" s="13"/>
      <c r="AB19" s="13"/>
      <c r="AC19" s="13"/>
      <c r="AD19" s="13"/>
      <c r="AE19" s="13"/>
      <c r="AF19" s="6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2"/>
      <c r="E20" s="27">
        <f>PRODUCT(E16)</f>
        <v>82</v>
      </c>
      <c r="F20" s="27">
        <f>PRODUCT(F16)</f>
        <v>3</v>
      </c>
      <c r="G20" s="27">
        <f>PRODUCT(G16)</f>
        <v>6</v>
      </c>
      <c r="H20" s="27">
        <f>PRODUCT(H16)</f>
        <v>48</v>
      </c>
      <c r="I20" s="27">
        <f>PRODUCT(I16)</f>
        <v>212</v>
      </c>
      <c r="J20" s="1"/>
      <c r="K20" s="43">
        <f>PRODUCT((F20+G20)/E20)</f>
        <v>0.10975609756097561</v>
      </c>
      <c r="L20" s="43">
        <f>PRODUCT(H20/E20)</f>
        <v>0.58536585365853655</v>
      </c>
      <c r="M20" s="43">
        <f>PRODUCT(I20/E20)</f>
        <v>2.5853658536585367</v>
      </c>
      <c r="N20" s="30">
        <f>PRODUCT(N16)</f>
        <v>0.44636886695738454</v>
      </c>
      <c r="O20" s="25">
        <f>PRODUCT(O16)</f>
        <v>474.94351800355275</v>
      </c>
      <c r="P20" s="65" t="s">
        <v>49</v>
      </c>
      <c r="Q20" s="66"/>
      <c r="R20" s="66"/>
      <c r="S20" s="67" t="s">
        <v>55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 t="s">
        <v>50</v>
      </c>
      <c r="AE20" s="67"/>
      <c r="AF20" s="69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0" t="s">
        <v>51</v>
      </c>
      <c r="Q21" s="71"/>
      <c r="R21" s="71"/>
      <c r="S21" s="72" t="s">
        <v>58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57</v>
      </c>
      <c r="AE21" s="72"/>
      <c r="AF21" s="74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19</v>
      </c>
      <c r="C22" s="48"/>
      <c r="D22" s="49"/>
      <c r="E22" s="28">
        <f>PRODUCT(U16)</f>
        <v>3</v>
      </c>
      <c r="F22" s="28">
        <f>PRODUCT(V16)</f>
        <v>0</v>
      </c>
      <c r="G22" s="28">
        <f>PRODUCT(W16)</f>
        <v>0</v>
      </c>
      <c r="H22" s="28">
        <f>PRODUCT(X16)</f>
        <v>0</v>
      </c>
      <c r="I22" s="28">
        <f>PRODUCT(Y16)</f>
        <v>5</v>
      </c>
      <c r="J22" s="1"/>
      <c r="K22" s="50">
        <f>PRODUCT((F22+G22)/E22)</f>
        <v>0</v>
      </c>
      <c r="L22" s="50">
        <f>PRODUCT(H22/E22)</f>
        <v>0</v>
      </c>
      <c r="M22" s="50">
        <f>PRODUCT(I22/E22)</f>
        <v>1.6666666666666667</v>
      </c>
      <c r="N22" s="51">
        <f t="shared" ref="N22:N23" si="3">PRODUCT(I22/O22)</f>
        <v>0.3125</v>
      </c>
      <c r="O22" s="25">
        <v>16</v>
      </c>
      <c r="P22" s="70" t="s">
        <v>52</v>
      </c>
      <c r="Q22" s="71"/>
      <c r="R22" s="71"/>
      <c r="S22" s="72" t="s">
        <v>56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 t="s">
        <v>53</v>
      </c>
      <c r="AE22" s="72"/>
      <c r="AF22" s="74" t="s">
        <v>60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20</v>
      </c>
      <c r="C23" s="53"/>
      <c r="D23" s="54"/>
      <c r="E23" s="19">
        <f>SUM(E20:E22)</f>
        <v>85</v>
      </c>
      <c r="F23" s="19">
        <f>SUM(F20:F22)</f>
        <v>3</v>
      </c>
      <c r="G23" s="19">
        <f>SUM(G20:G22)</f>
        <v>6</v>
      </c>
      <c r="H23" s="19">
        <f>SUM(H20:H22)</f>
        <v>48</v>
      </c>
      <c r="I23" s="19">
        <f>SUM(I20:I22)</f>
        <v>217</v>
      </c>
      <c r="J23" s="1"/>
      <c r="K23" s="55">
        <f>PRODUCT((F23+G23)/E23)</f>
        <v>0.10588235294117647</v>
      </c>
      <c r="L23" s="55">
        <f>PRODUCT(H23/E23)</f>
        <v>0.56470588235294117</v>
      </c>
      <c r="M23" s="55">
        <f>PRODUCT(I23/E23)</f>
        <v>2.552941176470588</v>
      </c>
      <c r="N23" s="31">
        <f t="shared" si="3"/>
        <v>0.44200603947770151</v>
      </c>
      <c r="O23" s="25">
        <f>SUM(O20:O22)</f>
        <v>490.94351800355275</v>
      </c>
      <c r="P23" s="75" t="s">
        <v>54</v>
      </c>
      <c r="Q23" s="76"/>
      <c r="R23" s="76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/>
      <c r="AE23" s="77"/>
      <c r="AF23" s="7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34</v>
      </c>
      <c r="C25" s="1"/>
      <c r="D25" s="58" t="s">
        <v>66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58" t="s">
        <v>67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58" t="s">
        <v>36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2019-01-27T11:36:36Z</dcterms:modified>
</cp:coreProperties>
</file>