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 l="1"/>
  <c r="O11" i="1"/>
  <c r="O9" i="1"/>
  <c r="M12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G13" i="1"/>
  <c r="G17" i="1"/>
  <c r="G20" i="1" s="1"/>
  <c r="F13" i="1"/>
  <c r="F17" i="1" s="1"/>
  <c r="E13" i="1"/>
  <c r="E17" i="1" s="1"/>
  <c r="E20" i="1" s="1"/>
  <c r="D14" i="1"/>
  <c r="K17" i="1" l="1"/>
  <c r="F20" i="1"/>
  <c r="K20" i="1" s="1"/>
  <c r="I20" i="1"/>
  <c r="M17" i="1"/>
  <c r="N13" i="1"/>
  <c r="N17" i="1" s="1"/>
  <c r="O17" i="1"/>
  <c r="O20" i="1" s="1"/>
  <c r="H20" i="1"/>
  <c r="L20" i="1" s="1"/>
  <c r="L17" i="1"/>
  <c r="M20" i="1" l="1"/>
  <c r="N20" i="1"/>
</calcChain>
</file>

<file path=xl/sharedStrings.xml><?xml version="1.0" encoding="utf-8"?>
<sst xmlns="http://schemas.openxmlformats.org/spreadsheetml/2006/main" count="97" uniqueCount="67">
  <si>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</si>
  <si>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</si>
  <si>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</si>
  <si>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</si>
  <si>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</si>
  <si>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</si>
  <si>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</si>
  <si>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</si>
  <si>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</si>
  <si>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</si>
  <si>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</si>
  <si>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</si>
  <si>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</si>
  <si>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</si>
  <si>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</si>
  <si>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</si>
  <si>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</si>
  <si>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</si>
  <si>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</si>
  <si>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</si>
  <si>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</si>
  <si>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</si>
  <si>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</si>
  <si>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</si>
  <si>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</si>
  <si>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</si>
  <si>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</si>
  <si>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</si>
  <si>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</si>
  <si>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</si>
  <si>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</si>
  <si>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</si>
  <si>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</si>
  <si>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</si>
  <si>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</si>
  <si>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Anne Ojala</t>
  </si>
  <si>
    <t>superpesiskarsinta</t>
  </si>
  <si>
    <t>10.</t>
  </si>
  <si>
    <t>9.</t>
  </si>
  <si>
    <t>Tahko</t>
  </si>
  <si>
    <t>8.</t>
  </si>
  <si>
    <t>Roihu</t>
  </si>
  <si>
    <t>play off</t>
  </si>
  <si>
    <t>Roihu = Roihu, Helsinki  (1957)</t>
  </si>
  <si>
    <t>Tahko = Hyvinkään Tahko  (1915)</t>
  </si>
  <si>
    <t>23.2.1970</t>
  </si>
  <si>
    <t>ENSIMMÄISET</t>
  </si>
  <si>
    <t>Ottelu</t>
  </si>
  <si>
    <t>1.  ottelu</t>
  </si>
  <si>
    <t>Lyöty juoksu</t>
  </si>
  <si>
    <t>Tuotu juoksu</t>
  </si>
  <si>
    <t>Kunnari</t>
  </si>
  <si>
    <t>LaLu</t>
  </si>
  <si>
    <t>ykköspesis</t>
  </si>
  <si>
    <t>LaLu = Lammin Luja  (1939)</t>
  </si>
  <si>
    <t>ykkössarja</t>
  </si>
  <si>
    <t>Manse PP</t>
  </si>
  <si>
    <t>Manse PP = Mansen Pesäpallo  (1978)</t>
  </si>
  <si>
    <t>7.</t>
  </si>
  <si>
    <t>28.07. 1991  KK-V - Roihu  7-21</t>
  </si>
  <si>
    <t xml:space="preserve">  21 v   5 kk   5 pv</t>
  </si>
  <si>
    <t>2.  ottelu</t>
  </si>
  <si>
    <t>08.05. 1994  Tahko - SMJ  1-0  (1-1, 6-1)</t>
  </si>
  <si>
    <t xml:space="preserve">  24 v   2 kk 15 pv</t>
  </si>
  <si>
    <t>15.  ottelu</t>
  </si>
  <si>
    <t>29.06. 1994  Tahko - Turku-Pesis  2-0  (9-3, 9-0)</t>
  </si>
  <si>
    <t xml:space="preserve">  24 v   4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</si>
</sst>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9">
        <v>1989</v>
      </c>
      <c r="C4" s="79"/>
      <c r="D4" s="80" t="s">
        <v>52</v>
      </c>
      <c r="E4" s="79"/>
      <c r="F4" s="81" t="s">
        <v>55</v>
      </c>
      <c r="G4" s="82"/>
      <c r="H4" s="83"/>
      <c r="I4" s="79"/>
      <c r="J4" s="79"/>
      <c r="K4" s="79"/>
      <c r="L4" s="79"/>
      <c r="M4" s="79"/>
      <c r="N4" s="8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1990</v>
      </c>
      <c r="C5" s="79"/>
      <c r="D5" s="80" t="s">
        <v>52</v>
      </c>
      <c r="E5" s="79"/>
      <c r="F5" s="81" t="s">
        <v>55</v>
      </c>
      <c r="G5" s="82"/>
      <c r="H5" s="83"/>
      <c r="I5" s="79"/>
      <c r="J5" s="79"/>
      <c r="K5" s="79"/>
      <c r="L5" s="79"/>
      <c r="M5" s="79"/>
      <c r="N5" s="8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1991</v>
      </c>
      <c r="C6" s="27" t="s">
        <v>58</v>
      </c>
      <c r="D6" s="29" t="s">
        <v>41</v>
      </c>
      <c r="E6" s="27">
        <v>1</v>
      </c>
      <c r="F6" s="27">
        <v>0</v>
      </c>
      <c r="G6" s="27">
        <v>0</v>
      </c>
      <c r="H6" s="63">
        <v>4</v>
      </c>
      <c r="I6" s="27">
        <v>8</v>
      </c>
      <c r="J6" s="27">
        <v>5</v>
      </c>
      <c r="K6" s="27">
        <v>3</v>
      </c>
      <c r="L6" s="27">
        <v>1</v>
      </c>
      <c r="M6" s="27">
        <v>0</v>
      </c>
      <c r="N6" s="30">
        <v>0.88900000000000001</v>
      </c>
      <c r="O6" s="25">
        <v>9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9">
        <v>1992</v>
      </c>
      <c r="C7" s="79"/>
      <c r="D7" s="80" t="s">
        <v>52</v>
      </c>
      <c r="E7" s="79"/>
      <c r="F7" s="81" t="s">
        <v>53</v>
      </c>
      <c r="G7" s="82"/>
      <c r="H7" s="83"/>
      <c r="I7" s="79"/>
      <c r="J7" s="79"/>
      <c r="K7" s="79"/>
      <c r="L7" s="79"/>
      <c r="M7" s="79"/>
      <c r="N7" s="84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9">
        <v>1993</v>
      </c>
      <c r="C8" s="79"/>
      <c r="D8" s="80" t="s">
        <v>52</v>
      </c>
      <c r="E8" s="79"/>
      <c r="F8" s="81" t="s">
        <v>53</v>
      </c>
      <c r="G8" s="82"/>
      <c r="H8" s="83"/>
      <c r="I8" s="79"/>
      <c r="J8" s="79"/>
      <c r="K8" s="79"/>
      <c r="L8" s="79"/>
      <c r="M8" s="79"/>
      <c r="N8" s="84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1994</v>
      </c>
      <c r="C9" s="27" t="s">
        <v>38</v>
      </c>
      <c r="D9" s="29" t="s">
        <v>39</v>
      </c>
      <c r="E9" s="27">
        <v>24</v>
      </c>
      <c r="F9" s="27">
        <v>2</v>
      </c>
      <c r="G9" s="27">
        <v>10</v>
      </c>
      <c r="H9" s="27">
        <v>16</v>
      </c>
      <c r="I9" s="27">
        <v>65</v>
      </c>
      <c r="J9" s="27">
        <v>27</v>
      </c>
      <c r="K9" s="27">
        <v>12</v>
      </c>
      <c r="L9" s="27">
        <v>14</v>
      </c>
      <c r="M9" s="27">
        <v>12</v>
      </c>
      <c r="N9" s="60">
        <v>0.52800000000000002</v>
      </c>
      <c r="O9" s="37">
        <f>PRODUCT(I9/N9)</f>
        <v>123.10606060606059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79">
        <v>1995</v>
      </c>
      <c r="C10" s="79"/>
      <c r="D10" s="80" t="s">
        <v>56</v>
      </c>
      <c r="E10" s="85"/>
      <c r="F10" s="81" t="s">
        <v>53</v>
      </c>
      <c r="G10" s="82"/>
      <c r="H10" s="83"/>
      <c r="I10" s="79"/>
      <c r="J10" s="79"/>
      <c r="K10" s="79"/>
      <c r="L10" s="79"/>
      <c r="M10" s="79"/>
      <c r="N10" s="86"/>
      <c r="O10" s="37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87" t="s">
        <v>36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 t="s">
        <v>40</v>
      </c>
      <c r="D11" s="29" t="s">
        <v>41</v>
      </c>
      <c r="E11" s="27">
        <v>22</v>
      </c>
      <c r="F11" s="27">
        <v>0</v>
      </c>
      <c r="G11" s="27">
        <v>15</v>
      </c>
      <c r="H11" s="27">
        <v>7</v>
      </c>
      <c r="I11" s="27">
        <v>64</v>
      </c>
      <c r="J11" s="27">
        <v>29</v>
      </c>
      <c r="K11" s="27">
        <v>11</v>
      </c>
      <c r="L11" s="27">
        <v>9</v>
      </c>
      <c r="M11" s="27">
        <v>15</v>
      </c>
      <c r="N11" s="61">
        <v>0.48099999999999998</v>
      </c>
      <c r="O11" s="37">
        <f>PRODUCT(I11/N11)</f>
        <v>133.05613305613306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37</v>
      </c>
      <c r="D12" s="29" t="s">
        <v>41</v>
      </c>
      <c r="E12" s="27">
        <v>23</v>
      </c>
      <c r="F12" s="27">
        <v>4</v>
      </c>
      <c r="G12" s="27">
        <v>8</v>
      </c>
      <c r="H12" s="27">
        <v>19</v>
      </c>
      <c r="I12" s="27">
        <v>100</v>
      </c>
      <c r="J12" s="27">
        <v>38</v>
      </c>
      <c r="K12" s="27">
        <v>37</v>
      </c>
      <c r="L12" s="27">
        <v>13</v>
      </c>
      <c r="M12" s="27">
        <f>PRODUCT(F12+G12)</f>
        <v>12</v>
      </c>
      <c r="N12" s="60">
        <v>0.63300000000000001</v>
      </c>
      <c r="O12" s="37">
        <f>PRODUCT(I12/N12)</f>
        <v>157.9778830963665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49" t="s">
        <v>36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SUM(E9:E12)</f>
        <v>69</v>
      </c>
      <c r="F13" s="19">
        <f t="shared" si="0"/>
        <v>6</v>
      </c>
      <c r="G13" s="19">
        <f t="shared" si="0"/>
        <v>33</v>
      </c>
      <c r="H13" s="19">
        <f t="shared" si="0"/>
        <v>42</v>
      </c>
      <c r="I13" s="19">
        <f t="shared" si="0"/>
        <v>229</v>
      </c>
      <c r="J13" s="19">
        <f t="shared" si="0"/>
        <v>94</v>
      </c>
      <c r="K13" s="19">
        <f t="shared" si="0"/>
        <v>60</v>
      </c>
      <c r="L13" s="19">
        <f t="shared" si="0"/>
        <v>36</v>
      </c>
      <c r="M13" s="19">
        <f t="shared" si="0"/>
        <v>39</v>
      </c>
      <c r="N13" s="31">
        <f>PRODUCT(I13/O13)</f>
        <v>0.5411919422859709</v>
      </c>
      <c r="O13" s="32">
        <f>SUM(O6:O12)</f>
        <v>423.14007675856016</v>
      </c>
      <c r="P13" s="19">
        <f t="shared" ref="P13:AE13" si="1">SUM(P9:P12)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167.33333333333334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46</v>
      </c>
      <c r="Q16" s="13"/>
      <c r="R16" s="13"/>
      <c r="S16" s="13"/>
      <c r="T16" s="62"/>
      <c r="U16" s="62"/>
      <c r="V16" s="62"/>
      <c r="W16" s="62"/>
      <c r="X16" s="62"/>
      <c r="Y16" s="13"/>
      <c r="Z16" s="13"/>
      <c r="AA16" s="13"/>
      <c r="AB16" s="13"/>
      <c r="AC16" s="13"/>
      <c r="AD16" s="13"/>
      <c r="AE16" s="13"/>
      <c r="AF16" s="6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69</v>
      </c>
      <c r="F17" s="27">
        <f>PRODUCT(F13)</f>
        <v>6</v>
      </c>
      <c r="G17" s="27">
        <f>PRODUCT(G13)</f>
        <v>33</v>
      </c>
      <c r="H17" s="27">
        <f>PRODUCT(H13)</f>
        <v>42</v>
      </c>
      <c r="I17" s="27">
        <f>PRODUCT(I13)</f>
        <v>229</v>
      </c>
      <c r="J17" s="1"/>
      <c r="K17" s="43">
        <f>PRODUCT((F17+G17)/E17)</f>
        <v>0.56521739130434778</v>
      </c>
      <c r="L17" s="43">
        <f>PRODUCT(H17/E17)</f>
        <v>0.60869565217391308</v>
      </c>
      <c r="M17" s="43">
        <f>PRODUCT(I17/E17)</f>
        <v>3.318840579710145</v>
      </c>
      <c r="N17" s="30">
        <f>PRODUCT(N13)</f>
        <v>0.5411919422859709</v>
      </c>
      <c r="O17" s="25">
        <f>PRODUCT(O13)</f>
        <v>423.14007675856016</v>
      </c>
      <c r="P17" s="64" t="s">
        <v>47</v>
      </c>
      <c r="Q17" s="65"/>
      <c r="R17" s="65"/>
      <c r="S17" s="66" t="s">
        <v>59</v>
      </c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7" t="s">
        <v>48</v>
      </c>
      <c r="AE17" s="66"/>
      <c r="AF17" s="68" t="s">
        <v>60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69" t="s">
        <v>49</v>
      </c>
      <c r="Q18" s="70"/>
      <c r="R18" s="70"/>
      <c r="S18" s="71" t="s">
        <v>62</v>
      </c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 t="s">
        <v>61</v>
      </c>
      <c r="AE18" s="71"/>
      <c r="AF18" s="73" t="s">
        <v>63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69" t="s">
        <v>50</v>
      </c>
      <c r="Q19" s="70"/>
      <c r="R19" s="70"/>
      <c r="S19" s="71" t="s">
        <v>59</v>
      </c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 t="s">
        <v>48</v>
      </c>
      <c r="AE19" s="71"/>
      <c r="AF19" s="73" t="s">
        <v>60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69</v>
      </c>
      <c r="F20" s="19">
        <f>SUM(F17:F19)</f>
        <v>6</v>
      </c>
      <c r="G20" s="19">
        <f>SUM(G17:G19)</f>
        <v>33</v>
      </c>
      <c r="H20" s="19">
        <f>SUM(H17:H19)</f>
        <v>42</v>
      </c>
      <c r="I20" s="19">
        <f>SUM(I17:I19)</f>
        <v>229</v>
      </c>
      <c r="J20" s="1"/>
      <c r="K20" s="55">
        <f>PRODUCT((F20+G20)/E20)</f>
        <v>0.56521739130434778</v>
      </c>
      <c r="L20" s="55">
        <f>PRODUCT(H20/E20)</f>
        <v>0.60869565217391308</v>
      </c>
      <c r="M20" s="55">
        <f>PRODUCT(I20/E20)</f>
        <v>3.318840579710145</v>
      </c>
      <c r="N20" s="31">
        <f>PRODUCT(I20/O20)</f>
        <v>0.5411919422859709</v>
      </c>
      <c r="O20" s="25">
        <f>SUM(O17:O19)</f>
        <v>423.14007675856016</v>
      </c>
      <c r="P20" s="74" t="s">
        <v>51</v>
      </c>
      <c r="Q20" s="75"/>
      <c r="R20" s="75"/>
      <c r="S20" s="76" t="s">
        <v>65</v>
      </c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 t="s">
        <v>64</v>
      </c>
      <c r="AE20" s="76"/>
      <c r="AF20" s="78" t="s">
        <v>66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1" t="s">
        <v>54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57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43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7"/>
      <c r="AI47" s="57"/>
      <c r="AJ47" s="57"/>
      <c r="AK47" s="57"/>
      <c r="AL47" s="57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57"/>
      <c r="AI48" s="57"/>
      <c r="AJ48" s="57"/>
      <c r="AK48" s="57"/>
      <c r="AL48" s="57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3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6:32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</sheetData>
  <sortState ref="D24:J25">
    <sortCondition ref="D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2019-01-27T11:11:42Z</dcterms:modified>
</cp:coreProperties>
</file>