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O9" i="1" s="1"/>
  <c r="M7" i="1"/>
  <c r="M6" i="1"/>
  <c r="M5" i="1"/>
  <c r="M4" i="1"/>
  <c r="M9" i="1"/>
  <c r="AE9" i="1"/>
  <c r="AD9" i="1"/>
  <c r="AC9" i="1"/>
  <c r="AB9" i="1"/>
  <c r="AA9" i="1"/>
  <c r="Z9" i="1"/>
  <c r="Y9" i="1"/>
  <c r="I15" i="1"/>
  <c r="X9" i="1"/>
  <c r="H15" i="1"/>
  <c r="W9" i="1"/>
  <c r="G15" i="1"/>
  <c r="V9" i="1"/>
  <c r="F15" i="1" s="1"/>
  <c r="K15" i="1" s="1"/>
  <c r="U9" i="1"/>
  <c r="E15" i="1" s="1"/>
  <c r="T9" i="1"/>
  <c r="I14" i="1"/>
  <c r="N14" i="1" s="1"/>
  <c r="S9" i="1"/>
  <c r="H14" i="1"/>
  <c r="R9" i="1"/>
  <c r="G14" i="1" s="1"/>
  <c r="Q9" i="1"/>
  <c r="F14" i="1" s="1"/>
  <c r="P9" i="1"/>
  <c r="E14" i="1" s="1"/>
  <c r="M14" i="1" s="1"/>
  <c r="L9" i="1"/>
  <c r="K9" i="1"/>
  <c r="J9" i="1"/>
  <c r="I9" i="1"/>
  <c r="I13" i="1"/>
  <c r="H9" i="1"/>
  <c r="H13" i="1"/>
  <c r="G9" i="1"/>
  <c r="G13" i="1"/>
  <c r="F9" i="1"/>
  <c r="F13" i="1"/>
  <c r="K13" i="1" s="1"/>
  <c r="E9" i="1"/>
  <c r="E13" i="1"/>
  <c r="E16" i="1" s="1"/>
  <c r="M16" i="1" s="1"/>
  <c r="L13" i="1"/>
  <c r="D10" i="1"/>
  <c r="I16" i="1"/>
  <c r="N15" i="1"/>
  <c r="H16" i="1"/>
  <c r="L16" i="1" s="1"/>
  <c r="O13" i="1" l="1"/>
  <c r="O16" i="1" s="1"/>
  <c r="N16" i="1" s="1"/>
  <c r="N9" i="1"/>
  <c r="N13" i="1" s="1"/>
  <c r="G16" i="1"/>
  <c r="K14" i="1"/>
  <c r="F16" i="1"/>
  <c r="K16" i="1" s="1"/>
  <c r="L14" i="1"/>
  <c r="M15" i="1"/>
  <c r="L15" i="1"/>
  <c r="M13" i="1"/>
</calcChain>
</file>

<file path=xl/sharedStrings.xml><?xml version="1.0" encoding="utf-8"?>
<sst xmlns="http://schemas.openxmlformats.org/spreadsheetml/2006/main" count="86" uniqueCount="62">
  <si>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</si>
  <si>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</si>
  <si>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</si>
  <si>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</si>
  <si>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</si>
  <si>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</si>
  <si>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</si>
  <si>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</si>
  <si>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</si>
  <si>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</si>
  <si>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</si>
  <si>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</si>
  <si>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</si>
  <si>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</si>
  <si>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</si>
  <si>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</si>
  <si>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</si>
  <si>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</si>
  <si>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</si>
  <si>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</si>
  <si>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</si>
  <si>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</si>
  <si>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</si>
  <si>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</si>
  <si>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</si>
  <si>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</si>
  <si>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</si>
  <si>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</si>
  <si>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</si>
  <si>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</si>
  <si>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</si>
  <si>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</si>
  <si>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</si>
  <si>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</si>
  <si>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</si>
  <si>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Minna Oinonen</t>
  </si>
  <si>
    <t>5.</t>
  </si>
  <si>
    <t>ViU</t>
  </si>
  <si>
    <t>play off</t>
  </si>
  <si>
    <t>9.</t>
  </si>
  <si>
    <t>12.</t>
  </si>
  <si>
    <t>karsintasarja</t>
  </si>
  <si>
    <t>2.</t>
  </si>
  <si>
    <t>Kirittäret</t>
  </si>
  <si>
    <t>3.10.1978</t>
  </si>
  <si>
    <t>ykköspesis</t>
  </si>
  <si>
    <t>ViU = Viinijärven Urheilijat  (1914)</t>
  </si>
  <si>
    <t>Kirittäret = Jyväskylän Etukenttä Oy  (1998)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</si>
  <si>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</si>
  <si>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</si>
  <si>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</si>
  <si>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</si>
  <si>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</si>
  <si>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</si>
  <si>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</si>
  <si>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31.05. 1998  Virkiä - ViU  2-0  (7-0, 3-2)</t>
  </si>
  <si>
    <t xml:space="preserve">  19 v   7 kk 28 pv</t>
  </si>
  <si>
    <t>13.05. 1999  ViU - PeTo  2-1  (4-8, 9-1, 3-3, 4-3)</t>
  </si>
  <si>
    <t xml:space="preserve">  20 v   7 kk 10 pv</t>
  </si>
  <si>
    <t>15.05. 1999  ViPa - ViPa  2-0  (1-0, 6-1)</t>
  </si>
  <si>
    <t xml:space="preserve">  20 v   7 kk 12 pv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</si>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</sst>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1998</v>
      </c>
      <c r="C4" s="27" t="s">
        <v>36</v>
      </c>
      <c r="D4" s="41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f>PRODUCT(F4+G4)</f>
        <v>0</v>
      </c>
      <c r="N4" s="30">
        <v>0.2</v>
      </c>
      <c r="O4" s="25">
        <f>PRODUCT(I4/N4)</f>
        <v>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27" t="s">
        <v>39</v>
      </c>
      <c r="D5" s="41" t="s">
        <v>37</v>
      </c>
      <c r="E5" s="27">
        <v>21</v>
      </c>
      <c r="F5" s="27">
        <v>1</v>
      </c>
      <c r="G5" s="27">
        <v>8</v>
      </c>
      <c r="H5" s="27">
        <v>8</v>
      </c>
      <c r="I5" s="27">
        <v>45</v>
      </c>
      <c r="J5" s="27">
        <v>21</v>
      </c>
      <c r="K5" s="27">
        <v>8</v>
      </c>
      <c r="L5" s="27">
        <v>7</v>
      </c>
      <c r="M5" s="27">
        <f>PRODUCT(F5+G5)</f>
        <v>9</v>
      </c>
      <c r="N5" s="62">
        <v>0.34499999999999997</v>
      </c>
      <c r="O5" s="25">
        <f>PRODUCT(I5/N5)</f>
        <v>130.43478260869566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27" t="s">
        <v>40</v>
      </c>
      <c r="D6" s="41" t="s">
        <v>37</v>
      </c>
      <c r="E6" s="27">
        <v>22</v>
      </c>
      <c r="F6" s="27">
        <v>1</v>
      </c>
      <c r="G6" s="27">
        <v>0</v>
      </c>
      <c r="H6" s="27">
        <v>10</v>
      </c>
      <c r="I6" s="27">
        <v>75</v>
      </c>
      <c r="J6" s="27">
        <v>43</v>
      </c>
      <c r="K6" s="27">
        <v>25</v>
      </c>
      <c r="L6" s="27">
        <v>6</v>
      </c>
      <c r="M6" s="27">
        <f>PRODUCT(F6+G6)</f>
        <v>1</v>
      </c>
      <c r="N6" s="30">
        <v>0.503</v>
      </c>
      <c r="O6" s="25">
        <f>PRODUCT(I6/N6)</f>
        <v>149.10536779324056</v>
      </c>
      <c r="P6" s="27"/>
      <c r="Q6" s="27"/>
      <c r="R6" s="27"/>
      <c r="S6" s="27"/>
      <c r="T6" s="27"/>
      <c r="U6" s="28">
        <v>7</v>
      </c>
      <c r="V6" s="28">
        <v>0</v>
      </c>
      <c r="W6" s="28">
        <v>0</v>
      </c>
      <c r="X6" s="28">
        <v>6</v>
      </c>
      <c r="Y6" s="28">
        <v>38</v>
      </c>
      <c r="Z6" s="27"/>
      <c r="AA6" s="27"/>
      <c r="AB6" s="27"/>
      <c r="AC6" s="27"/>
      <c r="AD6" s="27"/>
      <c r="AE6" s="27"/>
      <c r="AF6" s="63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27" t="s">
        <v>42</v>
      </c>
      <c r="D7" s="41" t="s">
        <v>43</v>
      </c>
      <c r="E7" s="27">
        <v>21</v>
      </c>
      <c r="F7" s="27">
        <v>1</v>
      </c>
      <c r="G7" s="27">
        <v>2</v>
      </c>
      <c r="H7" s="27">
        <v>9</v>
      </c>
      <c r="I7" s="27">
        <v>50</v>
      </c>
      <c r="J7" s="27">
        <v>22</v>
      </c>
      <c r="K7" s="27">
        <v>12</v>
      </c>
      <c r="L7" s="27">
        <v>13</v>
      </c>
      <c r="M7" s="27">
        <f>PRODUCT(F7+G7)</f>
        <v>3</v>
      </c>
      <c r="N7" s="30">
        <v>0.48499999999999999</v>
      </c>
      <c r="O7" s="25">
        <f>PRODUCT(I7/N7)</f>
        <v>103.09278350515464</v>
      </c>
      <c r="P7" s="27">
        <v>12</v>
      </c>
      <c r="Q7" s="42">
        <v>1</v>
      </c>
      <c r="R7" s="42">
        <v>4</v>
      </c>
      <c r="S7" s="33">
        <v>4</v>
      </c>
      <c r="T7" s="27">
        <v>23</v>
      </c>
      <c r="U7" s="64"/>
      <c r="V7" s="28"/>
      <c r="W7" s="28"/>
      <c r="X7" s="28"/>
      <c r="Y7" s="28"/>
      <c r="Z7" s="27"/>
      <c r="AA7" s="27"/>
      <c r="AB7" s="27"/>
      <c r="AC7" s="27"/>
      <c r="AD7" s="27">
        <v>1</v>
      </c>
      <c r="AE7" s="27"/>
      <c r="AF7" s="14" t="s">
        <v>38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5">
        <v>2002</v>
      </c>
      <c r="C8" s="66"/>
      <c r="D8" s="67" t="s">
        <v>37</v>
      </c>
      <c r="E8" s="65"/>
      <c r="F8" s="68" t="s">
        <v>45</v>
      </c>
      <c r="G8" s="69"/>
      <c r="H8" s="66"/>
      <c r="I8" s="65"/>
      <c r="J8" s="65"/>
      <c r="K8" s="65"/>
      <c r="L8" s="65"/>
      <c r="M8" s="65"/>
      <c r="N8" s="70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65</v>
      </c>
      <c r="F9" s="19">
        <f t="shared" si="0"/>
        <v>3</v>
      </c>
      <c r="G9" s="19">
        <f t="shared" si="0"/>
        <v>10</v>
      </c>
      <c r="H9" s="19">
        <f t="shared" si="0"/>
        <v>27</v>
      </c>
      <c r="I9" s="19">
        <f t="shared" si="0"/>
        <v>171</v>
      </c>
      <c r="J9" s="19">
        <f t="shared" si="0"/>
        <v>87</v>
      </c>
      <c r="K9" s="19">
        <f t="shared" si="0"/>
        <v>45</v>
      </c>
      <c r="L9" s="19">
        <f t="shared" si="0"/>
        <v>26</v>
      </c>
      <c r="M9" s="19">
        <f t="shared" si="0"/>
        <v>13</v>
      </c>
      <c r="N9" s="31">
        <f>PRODUCT(I9/O9)</f>
        <v>0.44113898753759101</v>
      </c>
      <c r="O9" s="32">
        <f>SUM(O4:O8)</f>
        <v>387.63293390709089</v>
      </c>
      <c r="P9" s="19">
        <f t="shared" ref="P9:AE9" si="1">SUM(P4:P8)</f>
        <v>12</v>
      </c>
      <c r="Q9" s="19">
        <f t="shared" si="1"/>
        <v>1</v>
      </c>
      <c r="R9" s="19">
        <f t="shared" si="1"/>
        <v>4</v>
      </c>
      <c r="S9" s="19">
        <f t="shared" si="1"/>
        <v>4</v>
      </c>
      <c r="T9" s="19">
        <f t="shared" si="1"/>
        <v>23</v>
      </c>
      <c r="U9" s="19">
        <f t="shared" si="1"/>
        <v>7</v>
      </c>
      <c r="V9" s="19">
        <f t="shared" si="1"/>
        <v>0</v>
      </c>
      <c r="W9" s="19">
        <f t="shared" si="1"/>
        <v>0</v>
      </c>
      <c r="X9" s="19">
        <f t="shared" si="1"/>
        <v>6</v>
      </c>
      <c r="Y9" s="19">
        <f t="shared" si="1"/>
        <v>38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1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134.33333333333331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48</v>
      </c>
      <c r="Q12" s="13"/>
      <c r="R12" s="13"/>
      <c r="S12" s="13"/>
      <c r="T12" s="71"/>
      <c r="U12" s="71"/>
      <c r="V12" s="71"/>
      <c r="W12" s="71"/>
      <c r="X12" s="71"/>
      <c r="Y12" s="13"/>
      <c r="Z12" s="13"/>
      <c r="AA12" s="13"/>
      <c r="AB12" s="13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3"/>
      <c r="E13" s="27">
        <f>PRODUCT(E9)</f>
        <v>65</v>
      </c>
      <c r="F13" s="27">
        <f>PRODUCT(F9)</f>
        <v>3</v>
      </c>
      <c r="G13" s="27">
        <f>PRODUCT(G9)</f>
        <v>10</v>
      </c>
      <c r="H13" s="27">
        <f>PRODUCT(H9)</f>
        <v>27</v>
      </c>
      <c r="I13" s="27">
        <f>PRODUCT(I9)</f>
        <v>171</v>
      </c>
      <c r="J13" s="1"/>
      <c r="K13" s="44">
        <f>PRODUCT((F13+G13)/E13)</f>
        <v>0.2</v>
      </c>
      <c r="L13" s="44">
        <f>PRODUCT(H13/E13)</f>
        <v>0.41538461538461541</v>
      </c>
      <c r="M13" s="44">
        <f>PRODUCT(I13/E13)</f>
        <v>2.6307692307692307</v>
      </c>
      <c r="N13" s="30">
        <f>PRODUCT(N9)</f>
        <v>0.44113898753759101</v>
      </c>
      <c r="O13" s="25">
        <f>PRODUCT(O9)</f>
        <v>387.63293390709089</v>
      </c>
      <c r="P13" s="72" t="s">
        <v>49</v>
      </c>
      <c r="Q13" s="73"/>
      <c r="R13" s="73"/>
      <c r="S13" s="74" t="s">
        <v>55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50</v>
      </c>
      <c r="AE13" s="74"/>
      <c r="AF13" s="76" t="s">
        <v>56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5" t="s">
        <v>18</v>
      </c>
      <c r="C14" s="46"/>
      <c r="D14" s="47"/>
      <c r="E14" s="27">
        <f>PRODUCT(P9)</f>
        <v>12</v>
      </c>
      <c r="F14" s="27">
        <f>PRODUCT(Q9)</f>
        <v>1</v>
      </c>
      <c r="G14" s="27">
        <f>PRODUCT(R9)</f>
        <v>4</v>
      </c>
      <c r="H14" s="27">
        <f>PRODUCT(S9)</f>
        <v>4</v>
      </c>
      <c r="I14" s="27">
        <f>PRODUCT(T9)</f>
        <v>23</v>
      </c>
      <c r="J14" s="1"/>
      <c r="K14" s="44">
        <f>PRODUCT((F14+G14)/E14)</f>
        <v>0.41666666666666669</v>
      </c>
      <c r="L14" s="44">
        <f>PRODUCT(H14/E14)</f>
        <v>0.33333333333333331</v>
      </c>
      <c r="M14" s="44">
        <f>PRODUCT(I14/E14)</f>
        <v>1.9166666666666667</v>
      </c>
      <c r="N14" s="30">
        <f>PRODUCT(I14/O14)</f>
        <v>0.35384615384615387</v>
      </c>
      <c r="O14" s="25">
        <v>65</v>
      </c>
      <c r="P14" s="77" t="s">
        <v>51</v>
      </c>
      <c r="Q14" s="78"/>
      <c r="R14" s="78"/>
      <c r="S14" s="79" t="s">
        <v>59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61</v>
      </c>
      <c r="AE14" s="79"/>
      <c r="AF14" s="81" t="s">
        <v>60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8" t="s">
        <v>19</v>
      </c>
      <c r="C15" s="49"/>
      <c r="D15" s="50"/>
      <c r="E15" s="28">
        <f>PRODUCT(U9)</f>
        <v>7</v>
      </c>
      <c r="F15" s="28">
        <f>PRODUCT(V9)</f>
        <v>0</v>
      </c>
      <c r="G15" s="28">
        <f>PRODUCT(W9)</f>
        <v>0</v>
      </c>
      <c r="H15" s="28">
        <f>PRODUCT(X9)</f>
        <v>6</v>
      </c>
      <c r="I15" s="28">
        <f>PRODUCT(Y9)</f>
        <v>38</v>
      </c>
      <c r="J15" s="1"/>
      <c r="K15" s="51">
        <f>PRODUCT((F15+G15)/E15)</f>
        <v>0</v>
      </c>
      <c r="L15" s="51">
        <f>PRODUCT(H15/E15)</f>
        <v>0.8571428571428571</v>
      </c>
      <c r="M15" s="51">
        <f>PRODUCT(I15/E15)</f>
        <v>5.4285714285714288</v>
      </c>
      <c r="N15" s="52">
        <f>PRODUCT(I15/O15)</f>
        <v>0.76</v>
      </c>
      <c r="O15" s="25">
        <v>50</v>
      </c>
      <c r="P15" s="77" t="s">
        <v>52</v>
      </c>
      <c r="Q15" s="78"/>
      <c r="R15" s="78"/>
      <c r="S15" s="79" t="s">
        <v>57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53</v>
      </c>
      <c r="AE15" s="79"/>
      <c r="AF15" s="81" t="s">
        <v>58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3" t="s">
        <v>20</v>
      </c>
      <c r="C16" s="54"/>
      <c r="D16" s="55"/>
      <c r="E16" s="19">
        <f>SUM(E13:E15)</f>
        <v>84</v>
      </c>
      <c r="F16" s="19">
        <f>SUM(F13:F15)</f>
        <v>4</v>
      </c>
      <c r="G16" s="19">
        <f>SUM(G13:G15)</f>
        <v>14</v>
      </c>
      <c r="H16" s="19">
        <f>SUM(H13:H15)</f>
        <v>37</v>
      </c>
      <c r="I16" s="19">
        <f>SUM(I13:I15)</f>
        <v>232</v>
      </c>
      <c r="J16" s="1"/>
      <c r="K16" s="56">
        <f>PRODUCT((F16+G16)/E16)</f>
        <v>0.21428571428571427</v>
      </c>
      <c r="L16" s="56">
        <f>PRODUCT(H16/E16)</f>
        <v>0.44047619047619047</v>
      </c>
      <c r="M16" s="56">
        <f>PRODUCT(I16/E16)</f>
        <v>2.7619047619047619</v>
      </c>
      <c r="N16" s="31">
        <f>PRODUCT(I16/O16)</f>
        <v>0.4615694363610563</v>
      </c>
      <c r="O16" s="25">
        <f>SUM(O13:O15)</f>
        <v>502.63293390709089</v>
      </c>
      <c r="P16" s="82" t="s">
        <v>54</v>
      </c>
      <c r="Q16" s="83"/>
      <c r="R16" s="83"/>
      <c r="S16" s="84" t="s">
        <v>59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5" t="s">
        <v>61</v>
      </c>
      <c r="AE16" s="84"/>
      <c r="AF16" s="86" t="s">
        <v>60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1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47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5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9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5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9"/>
      <c r="AI44" s="59"/>
      <c r="AJ44" s="59"/>
      <c r="AK44" s="59"/>
      <c r="AL44" s="5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59"/>
      <c r="AI45" s="59"/>
      <c r="AJ45" s="59"/>
      <c r="AK45" s="59"/>
      <c r="AL45" s="5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57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6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60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8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6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7"/>
      <c r="W50" s="57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2019-01-27T11:18:19Z</dcterms:modified>
</cp:coreProperties>
</file>