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5" l="1"/>
  <c r="O18" i="5" l="1"/>
  <c r="N18" i="5"/>
  <c r="M18" i="5"/>
  <c r="L18" i="5"/>
  <c r="K18" i="5"/>
  <c r="AS15" i="5"/>
  <c r="AQ15" i="5"/>
  <c r="AP15" i="5"/>
  <c r="AO15" i="5"/>
  <c r="AN15" i="5"/>
  <c r="AM15" i="5"/>
  <c r="AG15" i="5"/>
  <c r="K20" i="5" s="1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K19" i="5" s="1"/>
  <c r="I15" i="5"/>
  <c r="I19" i="5" s="1"/>
  <c r="I21" i="5" s="1"/>
  <c r="H15" i="5"/>
  <c r="H19" i="5" s="1"/>
  <c r="G15" i="5"/>
  <c r="G19" i="5" s="1"/>
  <c r="G21" i="5" s="1"/>
  <c r="F15" i="5"/>
  <c r="F19" i="5" s="1"/>
  <c r="E15" i="5"/>
  <c r="E19" i="5" s="1"/>
  <c r="E21" i="5" s="1"/>
  <c r="M19" i="5" l="1"/>
  <c r="F20" i="5"/>
  <c r="F21" i="5" s="1"/>
  <c r="L21" i="5" s="1"/>
  <c r="H20" i="5"/>
  <c r="O19" i="5"/>
  <c r="K21" i="5"/>
  <c r="L19" i="5"/>
  <c r="N19" i="5"/>
  <c r="H21" i="5"/>
  <c r="M21" i="5" s="1"/>
  <c r="N21" i="5" l="1"/>
  <c r="O31" i="1" l="1"/>
</calcChain>
</file>

<file path=xl/sharedStrings.xml><?xml version="1.0" encoding="utf-8"?>
<sst xmlns="http://schemas.openxmlformats.org/spreadsheetml/2006/main" count="297" uniqueCount="141">
  <si>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</si>
  <si>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</si>
  <si>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</si>
  <si>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</si>
  <si>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</si>
  <si>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</si>
  <si>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</si>
  <si>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</si>
  <si>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</si>
  <si>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</si>
  <si>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</si>
  <si>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</si>
  <si>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</si>
  <si>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</si>
  <si>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</si>
  <si>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</si>
  <si>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</si>
  <si>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</si>
  <si>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</si>
  <si>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</si>
  <si>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</si>
  <si>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</si>
  <si>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</si>
  <si>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</si>
  <si>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</si>
  <si>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</si>
  <si>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</si>
  <si>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</si>
  <si>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</si>
  <si>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</si>
  <si>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</si>
  <si>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</si>
  <si>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</si>
  <si>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</si>
  <si>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</si>
  <si>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</si>
  <si>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</si>
  <si>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</si>
  <si>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</si>
  <si>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</si>
  <si>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</si>
  <si>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</si>
  <si>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</si>
  <si>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</si>
  <si>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</si>
  <si>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</si>
  <si>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</si>
  <si>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</si>
  <si>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</si>
  <si>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</si>
  <si>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</si>
  <si>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</si>
  <si>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</si>
  <si>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</si>
  <si>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</si>
  <si>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</si>
  <si>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</si>
  <si>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</si>
  <si>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</si>
  <si>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</si>
  <si>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3.</t>
  </si>
  <si>
    <t>1.</t>
  </si>
  <si>
    <t>4.</t>
  </si>
  <si>
    <t>7.</t>
  </si>
  <si>
    <t>8.</t>
  </si>
  <si>
    <t>0/2</t>
  </si>
  <si>
    <t>11.</t>
  </si>
  <si>
    <t>0/0</t>
  </si>
  <si>
    <t>12.</t>
  </si>
  <si>
    <t>Mahti</t>
  </si>
  <si>
    <t>ykköspesis</t>
  </si>
  <si>
    <t xml:space="preserve">      Mitalit</t>
  </si>
  <si>
    <t>Janne Oinonen</t>
  </si>
  <si>
    <t>9.3.1970</t>
  </si>
  <si>
    <t>5.</t>
  </si>
  <si>
    <t>suomensarja</t>
  </si>
  <si>
    <t>maakuntasarja</t>
  </si>
  <si>
    <t>Kiri</t>
  </si>
  <si>
    <t>14.</t>
  </si>
  <si>
    <t>UPV</t>
  </si>
  <si>
    <t>KiPe</t>
  </si>
  <si>
    <t>NJ</t>
  </si>
  <si>
    <t>UPV = Ulvilan Pesä-Veikot  (1957)</t>
  </si>
  <si>
    <t>Kiri  = Jyväskylän Kiri  (1930)</t>
  </si>
  <si>
    <t>KiPe  = Kinnarin Pesis  (1998)</t>
  </si>
  <si>
    <t>NJ = Nurmon Jymy  (1925)</t>
  </si>
  <si>
    <t>12.05. 1996  Kiri - LP  1-0  (3-2, 3-3)</t>
  </si>
  <si>
    <t>19.05. 1996  JuPa - Kiri  2-1  (2-5, 3-0, 3-0)</t>
  </si>
  <si>
    <t>28.07. 1996  Kiri - AA  2-0  (12-1, 10-1)</t>
  </si>
  <si>
    <t>3.  ottelu</t>
  </si>
  <si>
    <t>23.  ottelu</t>
  </si>
  <si>
    <t xml:space="preserve">  26 v   2 kk   3 pv</t>
  </si>
  <si>
    <t xml:space="preserve">  26 v   2 kk 10 pv</t>
  </si>
  <si>
    <t xml:space="preserve">  26 v   4 kk 19 pv</t>
  </si>
  <si>
    <t>YKKÖSPESIS</t>
  </si>
  <si>
    <t>MIEHET</t>
  </si>
  <si>
    <t>15.07. 2001  Hamina</t>
  </si>
  <si>
    <t xml:space="preserve">  0-2  (1-4, 1-2)</t>
  </si>
  <si>
    <t>Länsi</t>
  </si>
  <si>
    <t>1v</t>
  </si>
  <si>
    <t>Olli Hartikainen</t>
  </si>
  <si>
    <t>Ikä ensimmäisessä ottelussa</t>
  </si>
  <si>
    <t>31 v  4 kk  6 pv</t>
  </si>
  <si>
    <t>5/7</t>
  </si>
  <si>
    <t>5/6</t>
  </si>
  <si>
    <t>2.</t>
  </si>
  <si>
    <t>0-1-0</t>
  </si>
  <si>
    <t>9.</t>
  </si>
  <si>
    <t>3-2  SiiPe</t>
  </si>
  <si>
    <t>1-3  Tahko</t>
  </si>
  <si>
    <t>0-2  SMJ</t>
  </si>
  <si>
    <t>1-3  SoJy</t>
  </si>
  <si>
    <t>3-2  KoU</t>
  </si>
  <si>
    <t>2-1  PattU</t>
  </si>
  <si>
    <t>0-3  Tahko</t>
  </si>
  <si>
    <t>0-3  PattU</t>
  </si>
  <si>
    <t>Jatkosarja  5.</t>
  </si>
  <si>
    <t>1/2</t>
  </si>
  <si>
    <t>2/6</t>
  </si>
  <si>
    <t xml:space="preserve">       Runkosarja TOP-30</t>
  </si>
  <si>
    <t>30.</t>
  </si>
  <si>
    <t>22.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</si>
  <si>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</si>
  <si>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</si>
  <si>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</si>
  <si>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</si>
  <si>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</si>
  <si>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</si>
  <si>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</si>
  <si>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</si>
  <si>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</si>
  <si>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9.3.1970   Maaninka</t>
  </si>
  <si>
    <t>Mahti = Maaningan Mahti  (1973),  kasvattajaseura</t>
  </si>
  <si>
    <t>6.</t>
  </si>
  <si>
    <t>10.</t>
  </si>
  <si>
    <t>72.</t>
  </si>
  <si>
    <t>82.</t>
  </si>
  <si>
    <t>TOP-100     1945-2019</t>
  </si>
  <si>
    <t xml:space="preserve"> KATSOJIA YLI 5000</t>
  </si>
  <si>
    <t>39.   01.06. 1997  SMJ - Kiri  2-0</t>
  </si>
  <si>
    <t>50.   10.07. 1996  SoJy - Kiri  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</si>
</sst>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6" borderId="4" xfId="0" applyFont="1" applyFill="1" applyBorder="1"/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8.710937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72</v>
      </c>
      <c r="C1" s="6"/>
      <c r="D1" s="80"/>
      <c r="E1" s="84" t="s">
        <v>131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119</v>
      </c>
      <c r="Q2" s="15"/>
      <c r="R2" s="15"/>
      <c r="S2" s="21"/>
      <c r="T2" s="19"/>
      <c r="U2" s="20" t="s">
        <v>14</v>
      </c>
      <c r="V2" s="14"/>
      <c r="W2" s="14"/>
      <c r="X2" s="14"/>
      <c r="Y2" s="14"/>
      <c r="Z2" s="69"/>
      <c r="AA2" s="19"/>
      <c r="AB2" s="22" t="s">
        <v>122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94" t="s">
        <v>71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6">
        <v>1987</v>
      </c>
      <c r="C4" s="97" t="s">
        <v>74</v>
      </c>
      <c r="D4" s="98" t="s">
        <v>69</v>
      </c>
      <c r="E4" s="99"/>
      <c r="F4" s="100" t="s">
        <v>75</v>
      </c>
      <c r="G4" s="97"/>
      <c r="H4" s="101"/>
      <c r="I4" s="98"/>
      <c r="J4" s="98"/>
      <c r="K4" s="98"/>
      <c r="L4" s="98"/>
      <c r="M4" s="96"/>
      <c r="N4" s="96"/>
      <c r="O4" s="24"/>
      <c r="P4" s="18"/>
      <c r="Q4" s="18"/>
      <c r="R4" s="18"/>
      <c r="S4" s="18"/>
      <c r="T4" s="24"/>
      <c r="U4" s="7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87"/>
      <c r="AO4" s="27"/>
      <c r="AP4" s="29"/>
      <c r="AQ4" s="25"/>
      <c r="AR4" s="39"/>
    </row>
    <row r="5" spans="1:44" s="4" customFormat="1" ht="15" customHeight="1" x14ac:dyDescent="0.25">
      <c r="A5" s="2"/>
      <c r="B5" s="96">
        <v>1988</v>
      </c>
      <c r="C5" s="97" t="s">
        <v>68</v>
      </c>
      <c r="D5" s="98" t="s">
        <v>69</v>
      </c>
      <c r="E5" s="99"/>
      <c r="F5" s="100" t="s">
        <v>75</v>
      </c>
      <c r="G5" s="97"/>
      <c r="H5" s="101"/>
      <c r="I5" s="98"/>
      <c r="J5" s="98"/>
      <c r="K5" s="98"/>
      <c r="L5" s="98"/>
      <c r="M5" s="96"/>
      <c r="N5" s="96"/>
      <c r="O5" s="24"/>
      <c r="P5" s="18"/>
      <c r="Q5" s="18"/>
      <c r="R5" s="18"/>
      <c r="S5" s="18"/>
      <c r="T5" s="24"/>
      <c r="U5" s="7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87"/>
      <c r="AO5" s="27"/>
      <c r="AP5" s="29"/>
      <c r="AQ5" s="25"/>
      <c r="AR5" s="39"/>
    </row>
    <row r="6" spans="1:44" s="4" customFormat="1" ht="15" customHeight="1" x14ac:dyDescent="0.25">
      <c r="A6" s="2"/>
      <c r="B6" s="102">
        <v>1989</v>
      </c>
      <c r="C6" s="103" t="s">
        <v>62</v>
      </c>
      <c r="D6" s="104" t="s">
        <v>69</v>
      </c>
      <c r="E6" s="105"/>
      <c r="F6" s="106" t="s">
        <v>76</v>
      </c>
      <c r="G6" s="103"/>
      <c r="H6" s="107"/>
      <c r="I6" s="104"/>
      <c r="J6" s="104"/>
      <c r="K6" s="104"/>
      <c r="L6" s="104"/>
      <c r="M6" s="102"/>
      <c r="N6" s="102"/>
      <c r="O6" s="24"/>
      <c r="P6" s="18"/>
      <c r="Q6" s="18"/>
      <c r="R6" s="18"/>
      <c r="S6" s="18"/>
      <c r="T6" s="24"/>
      <c r="U6" s="7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87"/>
      <c r="AO6" s="27"/>
      <c r="AP6" s="29"/>
      <c r="AQ6" s="25"/>
      <c r="AR6" s="39"/>
    </row>
    <row r="7" spans="1:44" s="4" customFormat="1" ht="15" customHeight="1" x14ac:dyDescent="0.25">
      <c r="A7" s="2"/>
      <c r="B7" s="102">
        <v>1990</v>
      </c>
      <c r="C7" s="103" t="s">
        <v>61</v>
      </c>
      <c r="D7" s="104" t="s">
        <v>69</v>
      </c>
      <c r="E7" s="105"/>
      <c r="F7" s="106" t="s">
        <v>76</v>
      </c>
      <c r="G7" s="103"/>
      <c r="H7" s="107"/>
      <c r="I7" s="104"/>
      <c r="J7" s="104"/>
      <c r="K7" s="104"/>
      <c r="L7" s="104"/>
      <c r="M7" s="102"/>
      <c r="N7" s="102"/>
      <c r="O7" s="86"/>
      <c r="P7" s="18"/>
      <c r="Q7" s="18"/>
      <c r="R7" s="18"/>
      <c r="S7" s="18"/>
      <c r="T7" s="24"/>
      <c r="U7" s="76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76"/>
      <c r="AN7" s="87"/>
      <c r="AO7" s="27"/>
      <c r="AP7" s="29"/>
      <c r="AQ7" s="25"/>
      <c r="AR7" s="39"/>
    </row>
    <row r="8" spans="1:44" s="4" customFormat="1" ht="15" customHeight="1" x14ac:dyDescent="0.25">
      <c r="A8" s="2"/>
      <c r="B8" s="96">
        <v>1991</v>
      </c>
      <c r="C8" s="97" t="s">
        <v>60</v>
      </c>
      <c r="D8" s="98" t="s">
        <v>69</v>
      </c>
      <c r="E8" s="99"/>
      <c r="F8" s="100" t="s">
        <v>75</v>
      </c>
      <c r="G8" s="97"/>
      <c r="H8" s="101"/>
      <c r="I8" s="98"/>
      <c r="J8" s="98"/>
      <c r="K8" s="98"/>
      <c r="L8" s="98"/>
      <c r="M8" s="96"/>
      <c r="N8" s="96"/>
      <c r="O8" s="86"/>
      <c r="P8" s="18"/>
      <c r="Q8" s="18"/>
      <c r="R8" s="18"/>
      <c r="S8" s="18"/>
      <c r="T8" s="24"/>
      <c r="U8" s="7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76"/>
      <c r="AN8" s="87"/>
      <c r="AO8" s="27"/>
      <c r="AP8" s="29"/>
      <c r="AQ8" s="25"/>
      <c r="AR8" s="39"/>
    </row>
    <row r="9" spans="1:44" s="4" customFormat="1" ht="15" customHeight="1" x14ac:dyDescent="0.25">
      <c r="A9" s="2"/>
      <c r="B9" s="96">
        <v>1992</v>
      </c>
      <c r="C9" s="97" t="s">
        <v>60</v>
      </c>
      <c r="D9" s="98" t="s">
        <v>69</v>
      </c>
      <c r="E9" s="99"/>
      <c r="F9" s="100" t="s">
        <v>75</v>
      </c>
      <c r="G9" s="97"/>
      <c r="H9" s="101"/>
      <c r="I9" s="98"/>
      <c r="J9" s="98"/>
      <c r="K9" s="98"/>
      <c r="L9" s="98"/>
      <c r="M9" s="96"/>
      <c r="N9" s="96"/>
      <c r="O9" s="86"/>
      <c r="P9" s="18"/>
      <c r="Q9" s="18"/>
      <c r="R9" s="18"/>
      <c r="S9" s="18"/>
      <c r="T9" s="24"/>
      <c r="U9" s="76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76"/>
      <c r="AN9" s="87"/>
      <c r="AO9" s="27"/>
      <c r="AP9" s="29"/>
      <c r="AQ9" s="25"/>
      <c r="AR9" s="39"/>
    </row>
    <row r="10" spans="1:44" s="4" customFormat="1" ht="15" customHeight="1" x14ac:dyDescent="0.25">
      <c r="A10" s="2"/>
      <c r="B10" s="96">
        <v>1993</v>
      </c>
      <c r="C10" s="97" t="s">
        <v>61</v>
      </c>
      <c r="D10" s="98" t="s">
        <v>69</v>
      </c>
      <c r="E10" s="99"/>
      <c r="F10" s="100" t="s">
        <v>75</v>
      </c>
      <c r="G10" s="97"/>
      <c r="H10" s="101"/>
      <c r="I10" s="98"/>
      <c r="J10" s="98"/>
      <c r="K10" s="98"/>
      <c r="L10" s="98"/>
      <c r="M10" s="96"/>
      <c r="N10" s="96"/>
      <c r="O10" s="86"/>
      <c r="P10" s="18"/>
      <c r="Q10" s="18"/>
      <c r="R10" s="18"/>
      <c r="S10" s="18"/>
      <c r="T10" s="24"/>
      <c r="U10" s="76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76"/>
      <c r="AN10" s="87"/>
      <c r="AO10" s="27"/>
      <c r="AP10" s="29"/>
      <c r="AQ10" s="25"/>
      <c r="AR10" s="39"/>
    </row>
    <row r="11" spans="1:44" s="4" customFormat="1" ht="15" customHeight="1" x14ac:dyDescent="0.25">
      <c r="A11" s="2"/>
      <c r="B11" s="89">
        <v>1994</v>
      </c>
      <c r="C11" s="89" t="s">
        <v>66</v>
      </c>
      <c r="D11" s="90" t="s">
        <v>69</v>
      </c>
      <c r="E11" s="89"/>
      <c r="F11" s="91" t="s">
        <v>70</v>
      </c>
      <c r="G11" s="62"/>
      <c r="H11" s="61"/>
      <c r="I11" s="89"/>
      <c r="J11" s="89"/>
      <c r="K11" s="89"/>
      <c r="L11" s="89"/>
      <c r="M11" s="89"/>
      <c r="N11" s="89"/>
      <c r="O11" s="86"/>
      <c r="P11" s="66"/>
      <c r="Q11" s="18"/>
      <c r="R11" s="18"/>
      <c r="S11" s="18"/>
      <c r="T11" s="24"/>
      <c r="U11" s="76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76"/>
      <c r="AN11" s="87"/>
      <c r="AO11" s="27"/>
      <c r="AP11" s="29"/>
      <c r="AQ11" s="25"/>
      <c r="AR11" s="39"/>
    </row>
    <row r="12" spans="1:44" s="4" customFormat="1" ht="15" customHeight="1" x14ac:dyDescent="0.25">
      <c r="A12" s="2"/>
      <c r="B12" s="89">
        <v>1995</v>
      </c>
      <c r="C12" s="89" t="s">
        <v>63</v>
      </c>
      <c r="D12" s="92" t="s">
        <v>69</v>
      </c>
      <c r="E12" s="90"/>
      <c r="F12" s="90" t="s">
        <v>70</v>
      </c>
      <c r="G12" s="93"/>
      <c r="H12" s="61"/>
      <c r="I12" s="89"/>
      <c r="J12" s="89"/>
      <c r="K12" s="89"/>
      <c r="L12" s="89"/>
      <c r="M12" s="89"/>
      <c r="N12" s="92"/>
      <c r="O12" s="86"/>
      <c r="P12" s="66"/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/>
      <c r="AM12" s="25"/>
      <c r="AN12" s="25"/>
      <c r="AO12" s="25"/>
      <c r="AP12" s="25"/>
      <c r="AQ12" s="25"/>
      <c r="AR12" s="39"/>
    </row>
    <row r="13" spans="1:44" s="4" customFormat="1" ht="15" customHeight="1" x14ac:dyDescent="0.25">
      <c r="A13" s="2"/>
      <c r="B13" s="25">
        <v>1996</v>
      </c>
      <c r="C13" s="25" t="s">
        <v>62</v>
      </c>
      <c r="D13" s="108" t="s">
        <v>77</v>
      </c>
      <c r="E13" s="25">
        <v>29</v>
      </c>
      <c r="F13" s="25">
        <v>1</v>
      </c>
      <c r="G13" s="25">
        <v>5</v>
      </c>
      <c r="H13" s="25">
        <v>24</v>
      </c>
      <c r="I13" s="25">
        <v>109</v>
      </c>
      <c r="J13" s="25">
        <v>53</v>
      </c>
      <c r="K13" s="25">
        <v>27</v>
      </c>
      <c r="L13" s="25">
        <v>23</v>
      </c>
      <c r="M13" s="25">
        <v>6</v>
      </c>
      <c r="N13" s="32">
        <v>0.47799999999999998</v>
      </c>
      <c r="O13" s="86"/>
      <c r="P13" s="66"/>
      <c r="Q13" s="18" t="s">
        <v>120</v>
      </c>
      <c r="R13" s="18"/>
      <c r="S13" s="18"/>
      <c r="T13" s="24"/>
      <c r="U13" s="25">
        <v>11</v>
      </c>
      <c r="V13" s="25">
        <v>1</v>
      </c>
      <c r="W13" s="25">
        <v>1</v>
      </c>
      <c r="X13" s="25">
        <v>15</v>
      </c>
      <c r="Y13" s="25">
        <v>48</v>
      </c>
      <c r="Z13" s="28">
        <v>0.48</v>
      </c>
      <c r="AA13" s="24"/>
      <c r="AB13" s="18"/>
      <c r="AC13" s="18" t="s">
        <v>62</v>
      </c>
      <c r="AD13" s="18" t="s">
        <v>107</v>
      </c>
      <c r="AE13" s="18" t="s">
        <v>107</v>
      </c>
      <c r="AF13" s="24"/>
      <c r="AG13" s="76" t="s">
        <v>108</v>
      </c>
      <c r="AH13" s="76" t="s">
        <v>109</v>
      </c>
      <c r="AI13" s="76" t="s">
        <v>110</v>
      </c>
      <c r="AJ13" s="76"/>
      <c r="AK13" s="24"/>
      <c r="AL13" s="25"/>
      <c r="AM13" s="25"/>
      <c r="AN13" s="25"/>
      <c r="AO13" s="25"/>
      <c r="AP13" s="25"/>
      <c r="AQ13" s="25"/>
      <c r="AR13" s="39"/>
    </row>
    <row r="14" spans="1:44" s="4" customFormat="1" ht="15" customHeight="1" x14ac:dyDescent="0.25">
      <c r="A14" s="2"/>
      <c r="B14" s="25">
        <v>1997</v>
      </c>
      <c r="C14" s="25" t="s">
        <v>78</v>
      </c>
      <c r="D14" s="108" t="s">
        <v>77</v>
      </c>
      <c r="E14" s="25">
        <v>9</v>
      </c>
      <c r="F14" s="25">
        <v>0</v>
      </c>
      <c r="G14" s="25">
        <v>2</v>
      </c>
      <c r="H14" s="25">
        <v>4</v>
      </c>
      <c r="I14" s="25">
        <v>29</v>
      </c>
      <c r="J14" s="25">
        <v>18</v>
      </c>
      <c r="K14" s="25">
        <v>5</v>
      </c>
      <c r="L14" s="25">
        <v>4</v>
      </c>
      <c r="M14" s="25">
        <v>2</v>
      </c>
      <c r="N14" s="32">
        <v>0.46800000000000003</v>
      </c>
      <c r="O14" s="86"/>
      <c r="P14" s="66"/>
      <c r="Q14" s="18"/>
      <c r="R14" s="18"/>
      <c r="S14" s="18"/>
      <c r="T14" s="24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25"/>
      <c r="AN14" s="25"/>
      <c r="AO14" s="25"/>
      <c r="AP14" s="25"/>
      <c r="AQ14" s="25"/>
      <c r="AR14" s="39"/>
    </row>
    <row r="15" spans="1:44" s="4" customFormat="1" ht="15" customHeight="1" x14ac:dyDescent="0.25">
      <c r="A15" s="2"/>
      <c r="B15" s="25">
        <v>1998</v>
      </c>
      <c r="C15" s="25" t="s">
        <v>74</v>
      </c>
      <c r="D15" s="108" t="s">
        <v>77</v>
      </c>
      <c r="E15" s="25">
        <v>25</v>
      </c>
      <c r="F15" s="25">
        <v>4</v>
      </c>
      <c r="G15" s="25">
        <v>4</v>
      </c>
      <c r="H15" s="25">
        <v>22</v>
      </c>
      <c r="I15" s="25">
        <v>73</v>
      </c>
      <c r="J15" s="25">
        <v>36</v>
      </c>
      <c r="K15" s="25">
        <v>20</v>
      </c>
      <c r="L15" s="25">
        <v>9</v>
      </c>
      <c r="M15" s="25">
        <v>8</v>
      </c>
      <c r="N15" s="32">
        <v>0.44800000000000001</v>
      </c>
      <c r="O15" s="86"/>
      <c r="P15" s="66"/>
      <c r="Q15" s="18"/>
      <c r="R15" s="18"/>
      <c r="S15" s="18"/>
      <c r="T15" s="24"/>
      <c r="U15" s="25">
        <v>2</v>
      </c>
      <c r="V15" s="25">
        <v>0</v>
      </c>
      <c r="W15" s="25">
        <v>0</v>
      </c>
      <c r="X15" s="25">
        <v>0</v>
      </c>
      <c r="Y15" s="25">
        <v>3</v>
      </c>
      <c r="Z15" s="28">
        <v>0.6</v>
      </c>
      <c r="AA15" s="24"/>
      <c r="AB15" s="18"/>
      <c r="AC15" s="18"/>
      <c r="AD15" s="18"/>
      <c r="AE15" s="18"/>
      <c r="AF15" s="24"/>
      <c r="AG15" s="76" t="s">
        <v>111</v>
      </c>
      <c r="AH15" s="76"/>
      <c r="AI15" s="76"/>
      <c r="AJ15" s="76"/>
      <c r="AK15" s="24"/>
      <c r="AL15" s="25"/>
      <c r="AM15" s="25"/>
      <c r="AN15" s="25"/>
      <c r="AO15" s="25"/>
      <c r="AP15" s="25"/>
      <c r="AQ15" s="25"/>
      <c r="AR15" s="39"/>
    </row>
    <row r="16" spans="1:44" s="4" customFormat="1" ht="15" customHeight="1" x14ac:dyDescent="0.25">
      <c r="A16" s="2"/>
      <c r="B16" s="25">
        <v>1999</v>
      </c>
      <c r="C16" s="25" t="s">
        <v>60</v>
      </c>
      <c r="D16" s="108" t="s">
        <v>77</v>
      </c>
      <c r="E16" s="25">
        <v>28</v>
      </c>
      <c r="F16" s="25">
        <v>2</v>
      </c>
      <c r="G16" s="25">
        <v>4</v>
      </c>
      <c r="H16" s="25">
        <v>19</v>
      </c>
      <c r="I16" s="25">
        <v>99</v>
      </c>
      <c r="J16" s="25">
        <v>56</v>
      </c>
      <c r="K16" s="25">
        <v>24</v>
      </c>
      <c r="L16" s="25">
        <v>13</v>
      </c>
      <c r="M16" s="25">
        <v>6</v>
      </c>
      <c r="N16" s="32">
        <v>0.49</v>
      </c>
      <c r="O16" s="86"/>
      <c r="P16" s="66"/>
      <c r="Q16" s="18"/>
      <c r="R16" s="18"/>
      <c r="S16" s="18"/>
      <c r="T16" s="24"/>
      <c r="U16" s="25">
        <v>12</v>
      </c>
      <c r="V16" s="25">
        <v>1</v>
      </c>
      <c r="W16" s="25">
        <v>0</v>
      </c>
      <c r="X16" s="25">
        <v>15</v>
      </c>
      <c r="Y16" s="25">
        <v>48</v>
      </c>
      <c r="Z16" s="28">
        <v>0.52200000000000002</v>
      </c>
      <c r="AA16" s="24"/>
      <c r="AB16" s="18"/>
      <c r="AC16" s="25" t="s">
        <v>105</v>
      </c>
      <c r="AD16" s="18" t="s">
        <v>107</v>
      </c>
      <c r="AE16" s="18"/>
      <c r="AF16" s="24"/>
      <c r="AG16" s="76" t="s">
        <v>112</v>
      </c>
      <c r="AH16" s="76" t="s">
        <v>109</v>
      </c>
      <c r="AI16" s="76" t="s">
        <v>113</v>
      </c>
      <c r="AJ16" s="76"/>
      <c r="AK16" s="24"/>
      <c r="AL16" s="25"/>
      <c r="AM16" s="25"/>
      <c r="AN16" s="25"/>
      <c r="AO16" s="25"/>
      <c r="AP16" s="25"/>
      <c r="AQ16" s="25">
        <v>1</v>
      </c>
      <c r="AR16" s="39"/>
    </row>
    <row r="17" spans="1:45" s="4" customFormat="1" ht="15" customHeight="1" x14ac:dyDescent="0.25">
      <c r="A17" s="2"/>
      <c r="B17" s="25">
        <v>2000</v>
      </c>
      <c r="C17" s="25"/>
      <c r="D17" s="108"/>
      <c r="E17" s="25"/>
      <c r="F17" s="25"/>
      <c r="G17" s="25"/>
      <c r="H17" s="25"/>
      <c r="I17" s="25"/>
      <c r="J17" s="25"/>
      <c r="K17" s="25"/>
      <c r="L17" s="25"/>
      <c r="M17" s="25"/>
      <c r="N17" s="32"/>
      <c r="O17" s="86"/>
      <c r="P17" s="66"/>
      <c r="Q17" s="18"/>
      <c r="R17" s="18"/>
      <c r="S17" s="18"/>
      <c r="T17" s="24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5"/>
      <c r="AO17" s="25"/>
      <c r="AP17" s="25"/>
      <c r="AQ17" s="25"/>
      <c r="AR17" s="39"/>
    </row>
    <row r="18" spans="1:45" s="4" customFormat="1" ht="15" customHeight="1" x14ac:dyDescent="0.25">
      <c r="A18" s="2"/>
      <c r="B18" s="25">
        <v>2001</v>
      </c>
      <c r="C18" s="25" t="s">
        <v>74</v>
      </c>
      <c r="D18" s="76" t="s">
        <v>79</v>
      </c>
      <c r="E18" s="25">
        <v>28</v>
      </c>
      <c r="F18" s="25">
        <v>0</v>
      </c>
      <c r="G18" s="25">
        <v>3</v>
      </c>
      <c r="H18" s="25">
        <v>42</v>
      </c>
      <c r="I18" s="25">
        <v>126</v>
      </c>
      <c r="J18" s="25">
        <v>67</v>
      </c>
      <c r="K18" s="25">
        <v>53</v>
      </c>
      <c r="L18" s="25">
        <v>3</v>
      </c>
      <c r="M18" s="25">
        <v>3</v>
      </c>
      <c r="N18" s="28">
        <v>0.59699999999999998</v>
      </c>
      <c r="O18" s="86"/>
      <c r="P18" s="66"/>
      <c r="Q18" s="18" t="s">
        <v>64</v>
      </c>
      <c r="R18" s="18"/>
      <c r="S18" s="18"/>
      <c r="T18" s="24"/>
      <c r="U18" s="25">
        <v>3</v>
      </c>
      <c r="V18" s="25">
        <v>0</v>
      </c>
      <c r="W18" s="25">
        <v>0</v>
      </c>
      <c r="X18" s="25">
        <v>5</v>
      </c>
      <c r="Y18" s="25">
        <v>18</v>
      </c>
      <c r="Z18" s="28">
        <v>0.75</v>
      </c>
      <c r="AA18" s="24"/>
      <c r="AB18" s="18"/>
      <c r="AC18" s="18"/>
      <c r="AD18" s="18"/>
      <c r="AE18" s="18"/>
      <c r="AF18" s="24"/>
      <c r="AG18" s="76" t="s">
        <v>114</v>
      </c>
      <c r="AH18" s="76"/>
      <c r="AI18" s="76"/>
      <c r="AJ18" s="76"/>
      <c r="AK18" s="24"/>
      <c r="AL18" s="25">
        <v>1</v>
      </c>
      <c r="AM18" s="25"/>
      <c r="AN18" s="25"/>
      <c r="AO18" s="25"/>
      <c r="AP18" s="25"/>
      <c r="AQ18" s="25"/>
      <c r="AR18" s="39"/>
    </row>
    <row r="19" spans="1:45" s="4" customFormat="1" ht="15" customHeight="1" x14ac:dyDescent="0.25">
      <c r="A19" s="2"/>
      <c r="B19" s="25">
        <v>2002</v>
      </c>
      <c r="C19" s="25" t="s">
        <v>63</v>
      </c>
      <c r="D19" s="26" t="s">
        <v>80</v>
      </c>
      <c r="E19" s="25">
        <v>29</v>
      </c>
      <c r="F19" s="25">
        <v>2</v>
      </c>
      <c r="G19" s="25">
        <v>3</v>
      </c>
      <c r="H19" s="25">
        <v>27</v>
      </c>
      <c r="I19" s="25">
        <v>105</v>
      </c>
      <c r="J19" s="25">
        <v>59</v>
      </c>
      <c r="K19" s="25">
        <v>38</v>
      </c>
      <c r="L19" s="25">
        <v>3</v>
      </c>
      <c r="M19" s="25">
        <v>5</v>
      </c>
      <c r="N19" s="28">
        <v>0.55600000000000005</v>
      </c>
      <c r="O19" s="86"/>
      <c r="P19" s="18"/>
      <c r="Q19" s="18" t="s">
        <v>121</v>
      </c>
      <c r="R19" s="18"/>
      <c r="S19" s="18"/>
      <c r="T19" s="24"/>
      <c r="U19" s="25">
        <v>3</v>
      </c>
      <c r="V19" s="25">
        <v>1</v>
      </c>
      <c r="W19" s="25">
        <v>0</v>
      </c>
      <c r="X19" s="25">
        <v>2</v>
      </c>
      <c r="Y19" s="25">
        <v>15</v>
      </c>
      <c r="Z19" s="28">
        <v>0.51700000000000002</v>
      </c>
      <c r="AA19" s="24"/>
      <c r="AB19" s="18"/>
      <c r="AC19" s="18"/>
      <c r="AD19" s="18"/>
      <c r="AE19" s="18"/>
      <c r="AF19" s="24"/>
      <c r="AG19" s="76" t="s">
        <v>115</v>
      </c>
      <c r="AH19" s="76"/>
      <c r="AI19" s="76"/>
      <c r="AJ19" s="76"/>
      <c r="AK19" s="24"/>
      <c r="AL19" s="25"/>
      <c r="AM19" s="25"/>
      <c r="AN19" s="25"/>
      <c r="AO19" s="25"/>
      <c r="AP19" s="25"/>
      <c r="AQ19" s="25"/>
      <c r="AR19" s="39"/>
    </row>
    <row r="20" spans="1:45" s="4" customFormat="1" ht="15" customHeight="1" x14ac:dyDescent="0.25">
      <c r="A20" s="2"/>
      <c r="B20" s="61">
        <v>2003</v>
      </c>
      <c r="C20" s="89" t="s">
        <v>61</v>
      </c>
      <c r="D20" s="92" t="s">
        <v>81</v>
      </c>
      <c r="E20" s="90"/>
      <c r="F20" s="90" t="s">
        <v>70</v>
      </c>
      <c r="G20" s="93"/>
      <c r="H20" s="61"/>
      <c r="I20" s="92"/>
      <c r="J20" s="92"/>
      <c r="K20" s="92"/>
      <c r="L20" s="92"/>
      <c r="M20" s="92"/>
      <c r="N20" s="92"/>
      <c r="O20" s="86"/>
      <c r="P20" s="18"/>
      <c r="Q20" s="18"/>
      <c r="R20" s="18"/>
      <c r="S20" s="18"/>
      <c r="T20" s="24"/>
      <c r="U20" s="25"/>
      <c r="V20" s="25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25"/>
      <c r="AN20" s="76"/>
      <c r="AO20" s="25"/>
      <c r="AP20" s="25"/>
      <c r="AQ20" s="25"/>
      <c r="AR20" s="39"/>
    </row>
    <row r="21" spans="1:45" s="4" customFormat="1" ht="15" customHeight="1" x14ac:dyDescent="0.25">
      <c r="A21" s="2"/>
      <c r="B21" s="25">
        <v>2004</v>
      </c>
      <c r="C21" s="25" t="s">
        <v>74</v>
      </c>
      <c r="D21" s="26" t="s">
        <v>81</v>
      </c>
      <c r="E21" s="25">
        <v>25</v>
      </c>
      <c r="F21" s="25">
        <v>1</v>
      </c>
      <c r="G21" s="27">
        <v>6</v>
      </c>
      <c r="H21" s="25">
        <v>20</v>
      </c>
      <c r="I21" s="25">
        <v>62</v>
      </c>
      <c r="J21" s="25">
        <v>45</v>
      </c>
      <c r="K21" s="25">
        <v>7</v>
      </c>
      <c r="L21" s="25">
        <v>3</v>
      </c>
      <c r="M21" s="25">
        <v>7</v>
      </c>
      <c r="N21" s="28">
        <v>0.48099999999999998</v>
      </c>
      <c r="O21" s="86"/>
      <c r="P21" s="18"/>
      <c r="Q21" s="18"/>
      <c r="R21" s="18"/>
      <c r="S21" s="18"/>
      <c r="T21" s="24"/>
      <c r="U21" s="25">
        <v>7</v>
      </c>
      <c r="V21" s="25">
        <v>0</v>
      </c>
      <c r="W21" s="27">
        <v>0</v>
      </c>
      <c r="X21" s="25">
        <v>5</v>
      </c>
      <c r="Y21" s="25">
        <v>17</v>
      </c>
      <c r="Z21" s="28">
        <v>0.46</v>
      </c>
      <c r="AA21" s="24"/>
      <c r="AB21" s="18"/>
      <c r="AC21" s="18"/>
      <c r="AD21" s="18"/>
      <c r="AE21" s="18"/>
      <c r="AF21" s="24"/>
      <c r="AG21" s="76" t="s">
        <v>116</v>
      </c>
      <c r="AH21" s="76"/>
      <c r="AI21" s="76"/>
      <c r="AJ21" s="76"/>
      <c r="AK21" s="24"/>
      <c r="AL21" s="25"/>
      <c r="AM21" s="25"/>
      <c r="AN21" s="25"/>
      <c r="AO21" s="25"/>
      <c r="AP21" s="25"/>
      <c r="AQ21" s="25"/>
      <c r="AR21" s="39"/>
    </row>
    <row r="22" spans="1:45" s="4" customFormat="1" ht="15" customHeight="1" x14ac:dyDescent="0.25">
      <c r="A22" s="1"/>
      <c r="B22" s="16" t="s">
        <v>7</v>
      </c>
      <c r="C22" s="17"/>
      <c r="D22" s="15"/>
      <c r="E22" s="18">
        <v>173</v>
      </c>
      <c r="F22" s="18">
        <v>10</v>
      </c>
      <c r="G22" s="18">
        <v>27</v>
      </c>
      <c r="H22" s="18">
        <v>158</v>
      </c>
      <c r="I22" s="18">
        <v>603</v>
      </c>
      <c r="J22" s="18">
        <v>334</v>
      </c>
      <c r="K22" s="18">
        <v>174</v>
      </c>
      <c r="L22" s="18">
        <v>58</v>
      </c>
      <c r="M22" s="18">
        <v>37</v>
      </c>
      <c r="N22" s="33">
        <v>0.50900000000000001</v>
      </c>
      <c r="O22" s="78"/>
      <c r="P22" s="66" t="s">
        <v>47</v>
      </c>
      <c r="Q22" s="66" t="s">
        <v>47</v>
      </c>
      <c r="R22" s="66" t="s">
        <v>47</v>
      </c>
      <c r="S22" s="66" t="s">
        <v>47</v>
      </c>
      <c r="T22" s="30"/>
      <c r="U22" s="18">
        <v>38</v>
      </c>
      <c r="V22" s="18">
        <v>3</v>
      </c>
      <c r="W22" s="18">
        <v>1</v>
      </c>
      <c r="X22" s="18">
        <v>42</v>
      </c>
      <c r="Y22" s="18">
        <v>149</v>
      </c>
      <c r="Z22" s="33">
        <v>0.51900000000000002</v>
      </c>
      <c r="AA22" s="78"/>
      <c r="AB22" s="66" t="s">
        <v>47</v>
      </c>
      <c r="AC22" s="66" t="s">
        <v>106</v>
      </c>
      <c r="AD22" s="66" t="s">
        <v>47</v>
      </c>
      <c r="AE22" s="66" t="s">
        <v>47</v>
      </c>
      <c r="AF22" s="24"/>
      <c r="AG22" s="66" t="s">
        <v>118</v>
      </c>
      <c r="AH22" s="66" t="s">
        <v>65</v>
      </c>
      <c r="AI22" s="66" t="s">
        <v>117</v>
      </c>
      <c r="AJ22" s="66" t="s">
        <v>67</v>
      </c>
      <c r="AK22" s="24"/>
      <c r="AL22" s="18">
        <v>1</v>
      </c>
      <c r="AM22" s="18">
        <v>0</v>
      </c>
      <c r="AN22" s="18">
        <v>0</v>
      </c>
      <c r="AO22" s="18">
        <v>0</v>
      </c>
      <c r="AP22" s="18">
        <v>0</v>
      </c>
      <c r="AQ22" s="18">
        <v>1</v>
      </c>
      <c r="AR22" s="39"/>
    </row>
    <row r="23" spans="1:45" s="4" customFormat="1" ht="15" customHeight="1" x14ac:dyDescent="0.25">
      <c r="A23" s="1"/>
      <c r="B23" s="16" t="s">
        <v>137</v>
      </c>
      <c r="C23" s="17"/>
      <c r="D23" s="15"/>
      <c r="E23" s="17"/>
      <c r="F23" s="14"/>
      <c r="G23" s="14"/>
      <c r="H23" s="14"/>
      <c r="I23" s="14"/>
      <c r="J23" s="14"/>
      <c r="K23" s="14"/>
      <c r="L23" s="14"/>
      <c r="M23" s="14"/>
      <c r="N23" s="69"/>
      <c r="O23" s="24"/>
      <c r="P23" s="22"/>
      <c r="Q23" s="20"/>
      <c r="R23" s="70"/>
      <c r="S23" s="71"/>
      <c r="T23" s="24"/>
      <c r="U23" s="17"/>
      <c r="V23" s="14" t="s">
        <v>135</v>
      </c>
      <c r="W23" s="14"/>
      <c r="X23" s="14" t="s">
        <v>136</v>
      </c>
      <c r="Y23" s="14"/>
      <c r="Z23" s="15"/>
      <c r="AA23" s="24"/>
      <c r="AB23" s="72"/>
      <c r="AC23" s="73"/>
      <c r="AD23" s="70"/>
      <c r="AE23" s="71"/>
      <c r="AF23" s="24"/>
      <c r="AG23" s="74">
        <v>0.33300000000000002</v>
      </c>
      <c r="AH23" s="75">
        <v>0</v>
      </c>
      <c r="AI23" s="75">
        <v>0.5</v>
      </c>
      <c r="AJ23" s="95">
        <v>0</v>
      </c>
      <c r="AK23" s="24"/>
      <c r="AL23" s="17"/>
      <c r="AM23" s="14"/>
      <c r="AN23" s="14"/>
      <c r="AO23" s="14"/>
      <c r="AP23" s="14"/>
      <c r="AQ23" s="15"/>
      <c r="AR23" s="39"/>
    </row>
    <row r="24" spans="1:45" ht="15" customHeight="1" x14ac:dyDescent="0.25">
      <c r="A24" s="2"/>
      <c r="B24" s="26" t="s">
        <v>2</v>
      </c>
      <c r="C24" s="29"/>
      <c r="D24" s="34">
        <v>481.33333333333331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 t="s">
        <v>138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43"/>
      <c r="AR26" s="39"/>
    </row>
    <row r="27" spans="1:45" ht="15" customHeight="1" x14ac:dyDescent="0.25">
      <c r="A27" s="2"/>
      <c r="B27" s="41" t="s">
        <v>12</v>
      </c>
      <c r="C27" s="12"/>
      <c r="D27" s="43"/>
      <c r="E27" s="25">
        <v>173</v>
      </c>
      <c r="F27" s="25">
        <v>10</v>
      </c>
      <c r="G27" s="25">
        <v>27</v>
      </c>
      <c r="H27" s="25">
        <v>158</v>
      </c>
      <c r="I27" s="25">
        <v>603</v>
      </c>
      <c r="J27" s="35"/>
      <c r="K27" s="44">
        <v>0.2138728323699422</v>
      </c>
      <c r="L27" s="44">
        <v>0.91329479768786126</v>
      </c>
      <c r="M27" s="44">
        <v>3.4855491329479769</v>
      </c>
      <c r="N27" s="32">
        <v>0.50900000000000001</v>
      </c>
      <c r="O27" s="24"/>
      <c r="P27" s="144" t="s">
        <v>9</v>
      </c>
      <c r="Q27" s="156"/>
      <c r="R27" s="157" t="s">
        <v>86</v>
      </c>
      <c r="S27" s="145"/>
      <c r="T27" s="145"/>
      <c r="U27" s="145"/>
      <c r="V27" s="145"/>
      <c r="W27" s="145"/>
      <c r="X27" s="145"/>
      <c r="Y27" s="158"/>
      <c r="Z27" s="158"/>
      <c r="AA27" s="159" t="s">
        <v>56</v>
      </c>
      <c r="AB27" s="145"/>
      <c r="AC27" s="160" t="s">
        <v>91</v>
      </c>
      <c r="AD27" s="161"/>
      <c r="AE27" s="146"/>
      <c r="AF27" s="24"/>
      <c r="AG27" s="171">
        <v>5319</v>
      </c>
      <c r="AH27" s="172" t="s">
        <v>139</v>
      </c>
      <c r="AI27" s="158"/>
      <c r="AJ27" s="145"/>
      <c r="AK27" s="145"/>
      <c r="AL27" s="145"/>
      <c r="AM27" s="158"/>
      <c r="AN27" s="145"/>
      <c r="AO27" s="145"/>
      <c r="AP27" s="145"/>
      <c r="AQ27" s="146"/>
      <c r="AR27" s="39"/>
    </row>
    <row r="28" spans="1:45" ht="15" customHeight="1" x14ac:dyDescent="0.25">
      <c r="A28" s="2"/>
      <c r="B28" s="45" t="s">
        <v>14</v>
      </c>
      <c r="C28" s="46"/>
      <c r="D28" s="47"/>
      <c r="E28" s="25">
        <v>38</v>
      </c>
      <c r="F28" s="25">
        <v>3</v>
      </c>
      <c r="G28" s="25">
        <v>1</v>
      </c>
      <c r="H28" s="25">
        <v>42</v>
      </c>
      <c r="I28" s="25">
        <v>149</v>
      </c>
      <c r="J28" s="35"/>
      <c r="K28" s="44">
        <v>0.10526315789473684</v>
      </c>
      <c r="L28" s="44">
        <v>1.1052631578947369</v>
      </c>
      <c r="M28" s="44">
        <v>3.9210526315789473</v>
      </c>
      <c r="N28" s="32">
        <v>0.51916376306620204</v>
      </c>
      <c r="O28" s="24"/>
      <c r="P28" s="162" t="s">
        <v>50</v>
      </c>
      <c r="Q28" s="163"/>
      <c r="R28" s="157" t="s">
        <v>87</v>
      </c>
      <c r="S28" s="157"/>
      <c r="T28" s="157"/>
      <c r="U28" s="157"/>
      <c r="V28" s="157"/>
      <c r="W28" s="157"/>
      <c r="X28" s="157"/>
      <c r="Y28" s="159"/>
      <c r="Z28" s="159"/>
      <c r="AA28" s="159" t="s">
        <v>89</v>
      </c>
      <c r="AB28" s="157"/>
      <c r="AC28" s="160" t="s">
        <v>92</v>
      </c>
      <c r="AD28" s="78"/>
      <c r="AE28" s="164"/>
      <c r="AF28" s="24"/>
      <c r="AG28" s="171">
        <v>5169</v>
      </c>
      <c r="AH28" s="173" t="s">
        <v>140</v>
      </c>
      <c r="AI28" s="159"/>
      <c r="AJ28" s="157"/>
      <c r="AK28" s="157"/>
      <c r="AL28" s="157"/>
      <c r="AM28" s="159"/>
      <c r="AN28" s="157"/>
      <c r="AO28" s="157"/>
      <c r="AP28" s="157"/>
      <c r="AQ28" s="164"/>
      <c r="AR28" s="39"/>
    </row>
    <row r="29" spans="1:45" ht="15" customHeight="1" x14ac:dyDescent="0.25">
      <c r="A29" s="2"/>
      <c r="B29" s="48" t="s">
        <v>15</v>
      </c>
      <c r="C29" s="49"/>
      <c r="D29" s="50"/>
      <c r="E29" s="31">
        <v>6</v>
      </c>
      <c r="F29" s="31">
        <v>1</v>
      </c>
      <c r="G29" s="31">
        <v>0</v>
      </c>
      <c r="H29" s="31">
        <v>7</v>
      </c>
      <c r="I29" s="31">
        <v>31</v>
      </c>
      <c r="J29" s="35"/>
      <c r="K29" s="51">
        <v>0.16666666666666666</v>
      </c>
      <c r="L29" s="51">
        <v>1.1666666666666667</v>
      </c>
      <c r="M29" s="51">
        <v>5.166666666666667</v>
      </c>
      <c r="N29" s="52">
        <v>0.70454545454545459</v>
      </c>
      <c r="O29" s="24"/>
      <c r="P29" s="162" t="s">
        <v>51</v>
      </c>
      <c r="Q29" s="163"/>
      <c r="R29" s="157" t="s">
        <v>86</v>
      </c>
      <c r="S29" s="157"/>
      <c r="T29" s="157"/>
      <c r="U29" s="157"/>
      <c r="V29" s="157"/>
      <c r="W29" s="157"/>
      <c r="X29" s="157"/>
      <c r="Y29" s="159"/>
      <c r="Z29" s="159"/>
      <c r="AA29" s="159" t="s">
        <v>56</v>
      </c>
      <c r="AB29" s="157"/>
      <c r="AC29" s="160" t="s">
        <v>91</v>
      </c>
      <c r="AD29" s="78"/>
      <c r="AE29" s="164"/>
      <c r="AF29" s="24"/>
      <c r="AG29" s="174"/>
      <c r="AH29" s="173"/>
      <c r="AI29" s="159"/>
      <c r="AJ29" s="157"/>
      <c r="AK29" s="157"/>
      <c r="AL29" s="157"/>
      <c r="AM29" s="159"/>
      <c r="AN29" s="157"/>
      <c r="AO29" s="157"/>
      <c r="AP29" s="157"/>
      <c r="AQ29" s="164"/>
      <c r="AR29" s="39"/>
    </row>
    <row r="30" spans="1:45" ht="15" customHeight="1" x14ac:dyDescent="0.25">
      <c r="A30" s="2"/>
      <c r="B30" s="53" t="s">
        <v>25</v>
      </c>
      <c r="C30" s="54"/>
      <c r="D30" s="55"/>
      <c r="E30" s="18">
        <v>217</v>
      </c>
      <c r="F30" s="18">
        <v>14</v>
      </c>
      <c r="G30" s="18">
        <v>28</v>
      </c>
      <c r="H30" s="18">
        <v>207</v>
      </c>
      <c r="I30" s="18">
        <v>783</v>
      </c>
      <c r="J30" s="35"/>
      <c r="K30" s="56">
        <v>0.19354838709677419</v>
      </c>
      <c r="L30" s="56">
        <v>0.95391705069124422</v>
      </c>
      <c r="M30" s="56">
        <v>3.6082949308755761</v>
      </c>
      <c r="N30" s="33">
        <v>0.51649076517150394</v>
      </c>
      <c r="O30" s="24"/>
      <c r="P30" s="165" t="s">
        <v>10</v>
      </c>
      <c r="Q30" s="166"/>
      <c r="R30" s="167" t="s">
        <v>88</v>
      </c>
      <c r="S30" s="167"/>
      <c r="T30" s="167"/>
      <c r="U30" s="167"/>
      <c r="V30" s="167"/>
      <c r="W30" s="167"/>
      <c r="X30" s="167"/>
      <c r="Y30" s="168"/>
      <c r="Z30" s="168"/>
      <c r="AA30" s="168" t="s">
        <v>90</v>
      </c>
      <c r="AB30" s="167"/>
      <c r="AC30" s="113" t="s">
        <v>93</v>
      </c>
      <c r="AD30" s="169"/>
      <c r="AE30" s="170"/>
      <c r="AF30" s="24"/>
      <c r="AG30" s="111"/>
      <c r="AH30" s="175"/>
      <c r="AI30" s="168"/>
      <c r="AJ30" s="167"/>
      <c r="AK30" s="167"/>
      <c r="AL30" s="167"/>
      <c r="AM30" s="168"/>
      <c r="AN30" s="167"/>
      <c r="AO30" s="167"/>
      <c r="AP30" s="167"/>
      <c r="AQ30" s="170"/>
      <c r="AR30" s="39"/>
    </row>
    <row r="31" spans="1:45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0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7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5" ht="15" customHeight="1" x14ac:dyDescent="0.2">
      <c r="A32" s="2"/>
      <c r="B32" s="58" t="s">
        <v>58</v>
      </c>
      <c r="C32" s="24"/>
      <c r="D32" s="58" t="s">
        <v>132</v>
      </c>
      <c r="E32" s="24"/>
      <c r="F32" s="24"/>
      <c r="G32" s="35"/>
      <c r="H32" s="35"/>
      <c r="I32" s="35"/>
      <c r="J32" s="35"/>
      <c r="K32" s="35"/>
      <c r="L32" s="35"/>
      <c r="M32" s="35"/>
      <c r="N32" s="36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5" customHeight="1" x14ac:dyDescent="0.2">
      <c r="A33" s="2"/>
      <c r="B33" s="58"/>
      <c r="C33" s="35"/>
      <c r="D33" s="58" t="s">
        <v>83</v>
      </c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">
      <c r="A34" s="2"/>
      <c r="B34" s="58"/>
      <c r="C34" s="35"/>
      <c r="D34" s="35" t="s">
        <v>82</v>
      </c>
      <c r="E34" s="35"/>
      <c r="F34" s="35"/>
      <c r="G34" s="35"/>
      <c r="H34" s="35"/>
      <c r="I34" s="35"/>
      <c r="J34" s="35"/>
      <c r="K34" s="35"/>
      <c r="L34" s="35"/>
      <c r="M34" s="35"/>
      <c r="N34" s="36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s="9" customFormat="1" ht="15" customHeight="1" x14ac:dyDescent="0.2">
      <c r="A35" s="23"/>
      <c r="B35" s="58"/>
      <c r="C35" s="35"/>
      <c r="D35" s="35" t="s">
        <v>84</v>
      </c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s="9" customFormat="1" ht="15" customHeight="1" x14ac:dyDescent="0.25">
      <c r="A36" s="23"/>
      <c r="B36" s="58"/>
      <c r="C36" s="35"/>
      <c r="D36" s="35" t="s">
        <v>85</v>
      </c>
      <c r="E36" s="35"/>
      <c r="F36" s="35"/>
      <c r="G36" s="35"/>
      <c r="H36" s="35"/>
      <c r="I36" s="35"/>
      <c r="J36" s="35"/>
      <c r="K36" s="35"/>
      <c r="L36" s="35"/>
      <c r="M36" s="35"/>
      <c r="N36" s="36"/>
      <c r="O36" s="24"/>
      <c r="P36" s="35"/>
      <c r="Q36" s="38"/>
      <c r="R36" s="35"/>
      <c r="S36" s="35"/>
      <c r="T36" s="24"/>
      <c r="U36" s="24"/>
      <c r="V36" s="57"/>
      <c r="W36" s="35"/>
      <c r="X36" s="35"/>
      <c r="Y36" s="35"/>
      <c r="Z36" s="35"/>
      <c r="AA36" s="35"/>
      <c r="AB36" s="35"/>
      <c r="AC36" s="35"/>
      <c r="AD36" s="35"/>
      <c r="AE36" s="35"/>
      <c r="AF36" s="39"/>
      <c r="AG36" s="8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5" s="9" customFormat="1" ht="15" customHeight="1" x14ac:dyDescent="0.25">
      <c r="A37" s="23"/>
      <c r="B37" s="35"/>
      <c r="C37" s="8"/>
      <c r="D37" s="8"/>
      <c r="E37" s="35"/>
      <c r="F37" s="35"/>
      <c r="G37" s="35"/>
      <c r="H37" s="35"/>
      <c r="I37" s="35"/>
      <c r="J37" s="35"/>
      <c r="K37" s="35"/>
      <c r="L37" s="35"/>
      <c r="M37" s="88"/>
      <c r="N37" s="35"/>
      <c r="O37" s="24"/>
      <c r="P37" s="35"/>
      <c r="Q37" s="38"/>
      <c r="R37" s="35"/>
      <c r="S37" s="35"/>
      <c r="T37" s="24"/>
      <c r="U37" s="24"/>
      <c r="V37" s="57"/>
      <c r="W37" s="35"/>
      <c r="X37" s="35"/>
      <c r="Y37" s="35"/>
      <c r="Z37" s="35"/>
      <c r="AA37" s="35"/>
      <c r="AB37" s="35"/>
      <c r="AC37" s="35"/>
      <c r="AD37" s="35"/>
      <c r="AE37" s="35"/>
      <c r="AF37" s="39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5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57"/>
      <c r="W38" s="35"/>
      <c r="X38" s="35"/>
      <c r="Y38" s="35"/>
      <c r="Z38" s="35"/>
      <c r="AA38" s="35"/>
      <c r="AB38" s="35"/>
      <c r="AC38" s="35"/>
      <c r="AD38" s="35"/>
      <c r="AE38" s="35"/>
      <c r="AF38" s="39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5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5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5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9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9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9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7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7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57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24"/>
      <c r="AH88" s="57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24"/>
      <c r="AH89" s="57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4"/>
      <c r="AH90" s="57"/>
      <c r="AI90" s="35"/>
      <c r="AJ90" s="35"/>
      <c r="AK90" s="35"/>
      <c r="AL90" s="35"/>
      <c r="AM90" s="35"/>
      <c r="AN90" s="35"/>
      <c r="AO90" s="35"/>
      <c r="AP90" s="35"/>
      <c r="AQ90" s="35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ht="15" customHeight="1" x14ac:dyDescent="0.25">
      <c r="AG184" s="24"/>
      <c r="AH184" s="57"/>
      <c r="AI184" s="35"/>
      <c r="AJ184" s="35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  <row r="187" spans="1:44" ht="15" customHeight="1" x14ac:dyDescent="0.25">
      <c r="AG187" s="24"/>
      <c r="AH187" s="57"/>
      <c r="AI187" s="35"/>
      <c r="AJ187" s="35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72</v>
      </c>
      <c r="C1" s="6"/>
      <c r="D1" s="80"/>
      <c r="E1" s="84" t="s">
        <v>73</v>
      </c>
      <c r="F1" s="136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6"/>
      <c r="AB1" s="136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1" t="s">
        <v>94</v>
      </c>
      <c r="C2" s="62"/>
      <c r="D2" s="110"/>
      <c r="E2" s="13" t="s">
        <v>12</v>
      </c>
      <c r="F2" s="14"/>
      <c r="G2" s="14"/>
      <c r="H2" s="14"/>
      <c r="I2" s="20"/>
      <c r="J2" s="15"/>
      <c r="K2" s="81"/>
      <c r="L2" s="22" t="s">
        <v>123</v>
      </c>
      <c r="M2" s="14"/>
      <c r="N2" s="14"/>
      <c r="O2" s="21"/>
      <c r="P2" s="19"/>
      <c r="Q2" s="22" t="s">
        <v>124</v>
      </c>
      <c r="R2" s="14"/>
      <c r="S2" s="14"/>
      <c r="T2" s="14"/>
      <c r="U2" s="20"/>
      <c r="V2" s="21"/>
      <c r="W2" s="19"/>
      <c r="X2" s="137" t="s">
        <v>125</v>
      </c>
      <c r="Y2" s="138"/>
      <c r="Z2" s="139"/>
      <c r="AA2" s="13" t="s">
        <v>12</v>
      </c>
      <c r="AB2" s="14"/>
      <c r="AC2" s="14"/>
      <c r="AD2" s="14"/>
      <c r="AE2" s="20"/>
      <c r="AF2" s="15"/>
      <c r="AG2" s="81"/>
      <c r="AH2" s="22" t="s">
        <v>126</v>
      </c>
      <c r="AI2" s="14"/>
      <c r="AJ2" s="14"/>
      <c r="AK2" s="21"/>
      <c r="AL2" s="19"/>
      <c r="AM2" s="22" t="s">
        <v>124</v>
      </c>
      <c r="AN2" s="14"/>
      <c r="AO2" s="14"/>
      <c r="AP2" s="14"/>
      <c r="AQ2" s="20"/>
      <c r="AR2" s="21"/>
      <c r="AS2" s="14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41"/>
      <c r="W4" s="30"/>
      <c r="X4" s="25">
        <v>1987</v>
      </c>
      <c r="Y4" s="25" t="s">
        <v>74</v>
      </c>
      <c r="Z4" s="76" t="s">
        <v>69</v>
      </c>
      <c r="AA4" s="25">
        <v>12</v>
      </c>
      <c r="AB4" s="25">
        <v>0</v>
      </c>
      <c r="AC4" s="25">
        <v>6</v>
      </c>
      <c r="AD4" s="25">
        <v>4</v>
      </c>
      <c r="AE4" s="25"/>
      <c r="AF4" s="32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2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41"/>
      <c r="W5" s="30"/>
      <c r="X5" s="25">
        <v>1988</v>
      </c>
      <c r="Y5" s="25" t="s">
        <v>68</v>
      </c>
      <c r="Z5" s="76" t="s">
        <v>69</v>
      </c>
      <c r="AA5" s="25">
        <v>9</v>
      </c>
      <c r="AB5" s="25">
        <v>0</v>
      </c>
      <c r="AC5" s="25">
        <v>0</v>
      </c>
      <c r="AD5" s="25">
        <v>4</v>
      </c>
      <c r="AE5" s="25"/>
      <c r="AF5" s="32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2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41"/>
      <c r="W6" s="30"/>
      <c r="X6" s="25"/>
      <c r="Y6" s="29"/>
      <c r="Z6" s="76"/>
      <c r="AA6" s="25"/>
      <c r="AB6" s="25"/>
      <c r="AC6" s="25"/>
      <c r="AD6" s="27"/>
      <c r="AE6" s="25"/>
      <c r="AF6" s="32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2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/>
      <c r="R7" s="25"/>
      <c r="S7" s="27"/>
      <c r="T7" s="25"/>
      <c r="U7" s="25"/>
      <c r="V7" s="141"/>
      <c r="W7" s="30"/>
      <c r="X7" s="25">
        <v>1990</v>
      </c>
      <c r="Y7" s="29" t="s">
        <v>61</v>
      </c>
      <c r="Z7" s="26" t="s">
        <v>69</v>
      </c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2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66"/>
      <c r="M8" s="18"/>
      <c r="N8" s="18"/>
      <c r="O8" s="18"/>
      <c r="P8" s="24"/>
      <c r="Q8" s="25"/>
      <c r="R8" s="25"/>
      <c r="S8" s="27"/>
      <c r="T8" s="25"/>
      <c r="U8" s="25"/>
      <c r="V8" s="141"/>
      <c r="W8" s="30"/>
      <c r="X8" s="25">
        <v>1991</v>
      </c>
      <c r="Y8" s="25" t="s">
        <v>60</v>
      </c>
      <c r="Z8" s="108" t="s">
        <v>69</v>
      </c>
      <c r="AA8" s="25">
        <v>20</v>
      </c>
      <c r="AB8" s="25">
        <v>3</v>
      </c>
      <c r="AC8" s="25">
        <v>22</v>
      </c>
      <c r="AD8" s="25">
        <v>36</v>
      </c>
      <c r="AE8" s="25"/>
      <c r="AF8" s="32"/>
      <c r="AG8" s="24"/>
      <c r="AH8" s="16"/>
      <c r="AI8" s="18" t="s">
        <v>133</v>
      </c>
      <c r="AJ8" s="18" t="s">
        <v>64</v>
      </c>
      <c r="AK8" s="18"/>
      <c r="AL8" s="24"/>
      <c r="AM8" s="25"/>
      <c r="AN8" s="25"/>
      <c r="AO8" s="25"/>
      <c r="AP8" s="25"/>
      <c r="AQ8" s="25"/>
      <c r="AR8" s="142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6"/>
      <c r="M9" s="18"/>
      <c r="N9" s="18"/>
      <c r="O9" s="18"/>
      <c r="P9" s="24"/>
      <c r="Q9" s="25"/>
      <c r="R9" s="25"/>
      <c r="S9" s="27"/>
      <c r="T9" s="25"/>
      <c r="U9" s="25"/>
      <c r="V9" s="141"/>
      <c r="W9" s="30"/>
      <c r="X9" s="25">
        <v>1992</v>
      </c>
      <c r="Y9" s="25" t="s">
        <v>60</v>
      </c>
      <c r="Z9" s="108" t="s">
        <v>69</v>
      </c>
      <c r="AA9" s="25">
        <v>21</v>
      </c>
      <c r="AB9" s="25">
        <v>3</v>
      </c>
      <c r="AC9" s="25">
        <v>15</v>
      </c>
      <c r="AD9" s="25">
        <v>42</v>
      </c>
      <c r="AE9" s="25"/>
      <c r="AF9" s="32"/>
      <c r="AG9" s="24"/>
      <c r="AH9" s="16"/>
      <c r="AI9" s="25" t="s">
        <v>60</v>
      </c>
      <c r="AJ9" s="18" t="s">
        <v>134</v>
      </c>
      <c r="AK9" s="18"/>
      <c r="AL9" s="24"/>
      <c r="AM9" s="25"/>
      <c r="AN9" s="25"/>
      <c r="AO9" s="25"/>
      <c r="AP9" s="25"/>
      <c r="AQ9" s="25"/>
      <c r="AR9" s="142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141"/>
      <c r="W10" s="30"/>
      <c r="X10" s="25">
        <v>1993</v>
      </c>
      <c r="Y10" s="29" t="s">
        <v>61</v>
      </c>
      <c r="Z10" s="26" t="s">
        <v>69</v>
      </c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2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1994</v>
      </c>
      <c r="C11" s="25" t="s">
        <v>66</v>
      </c>
      <c r="D11" s="108" t="s">
        <v>69</v>
      </c>
      <c r="E11" s="25">
        <v>28</v>
      </c>
      <c r="F11" s="25">
        <v>1</v>
      </c>
      <c r="G11" s="25">
        <v>7</v>
      </c>
      <c r="H11" s="25">
        <v>42</v>
      </c>
      <c r="I11" s="25">
        <v>158</v>
      </c>
      <c r="J11" s="25"/>
      <c r="K11" s="24"/>
      <c r="L11" s="18"/>
      <c r="M11" s="25" t="s">
        <v>105</v>
      </c>
      <c r="N11" s="18"/>
      <c r="O11" s="18" t="s">
        <v>74</v>
      </c>
      <c r="P11" s="24"/>
      <c r="Q11" s="25"/>
      <c r="R11" s="25"/>
      <c r="S11" s="27"/>
      <c r="T11" s="25"/>
      <c r="U11" s="25"/>
      <c r="V11" s="141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2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1995</v>
      </c>
      <c r="C12" s="25" t="s">
        <v>63</v>
      </c>
      <c r="D12" s="108" t="s">
        <v>69</v>
      </c>
      <c r="E12" s="25">
        <v>24</v>
      </c>
      <c r="F12" s="25">
        <v>1</v>
      </c>
      <c r="G12" s="25">
        <v>12</v>
      </c>
      <c r="H12" s="25">
        <v>39</v>
      </c>
      <c r="I12" s="25">
        <v>142</v>
      </c>
      <c r="J12" s="25"/>
      <c r="K12" s="24"/>
      <c r="L12" s="18"/>
      <c r="M12" s="18" t="s">
        <v>63</v>
      </c>
      <c r="N12" s="18"/>
      <c r="O12" s="18" t="s">
        <v>107</v>
      </c>
      <c r="P12" s="24"/>
      <c r="Q12" s="25"/>
      <c r="R12" s="25"/>
      <c r="S12" s="27"/>
      <c r="T12" s="25"/>
      <c r="U12" s="25"/>
      <c r="V12" s="141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2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29"/>
      <c r="D13" s="26"/>
      <c r="E13" s="25"/>
      <c r="F13" s="25"/>
      <c r="G13" s="25"/>
      <c r="H13" s="27"/>
      <c r="I13" s="25"/>
      <c r="J13" s="28"/>
      <c r="K13" s="30"/>
      <c r="L13" s="66"/>
      <c r="M13" s="18"/>
      <c r="N13" s="18"/>
      <c r="O13" s="18"/>
      <c r="P13" s="24"/>
      <c r="Q13" s="25"/>
      <c r="R13" s="25"/>
      <c r="S13" s="27"/>
      <c r="T13" s="25"/>
      <c r="U13" s="25"/>
      <c r="V13" s="141"/>
      <c r="W13" s="30"/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2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2003</v>
      </c>
      <c r="C14" s="29" t="s">
        <v>61</v>
      </c>
      <c r="D14" s="26" t="s">
        <v>81</v>
      </c>
      <c r="E14" s="25">
        <v>13</v>
      </c>
      <c r="F14" s="25">
        <v>0</v>
      </c>
      <c r="G14" s="25">
        <v>1</v>
      </c>
      <c r="H14" s="27">
        <v>27</v>
      </c>
      <c r="I14" s="25">
        <v>63</v>
      </c>
      <c r="J14" s="28">
        <v>0.6</v>
      </c>
      <c r="K14" s="30">
        <v>105</v>
      </c>
      <c r="L14" s="66"/>
      <c r="M14" s="18"/>
      <c r="N14" s="18"/>
      <c r="O14" s="18"/>
      <c r="P14" s="24"/>
      <c r="Q14" s="25"/>
      <c r="R14" s="25"/>
      <c r="S14" s="27"/>
      <c r="T14" s="25"/>
      <c r="U14" s="25"/>
      <c r="V14" s="141"/>
      <c r="W14" s="30"/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42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112" t="s">
        <v>127</v>
      </c>
      <c r="C15" s="116"/>
      <c r="D15" s="115"/>
      <c r="E15" s="114">
        <f>SUM(E4:E14)</f>
        <v>65</v>
      </c>
      <c r="F15" s="114">
        <f>SUM(F4:F14)</f>
        <v>2</v>
      </c>
      <c r="G15" s="114">
        <f>SUM(G4:G14)</f>
        <v>20</v>
      </c>
      <c r="H15" s="114">
        <f>SUM(H4:H14)</f>
        <v>108</v>
      </c>
      <c r="I15" s="114">
        <f>SUM(I4:I14)</f>
        <v>363</v>
      </c>
      <c r="J15" s="143">
        <v>0</v>
      </c>
      <c r="K15" s="81">
        <f>SUM(K4:K14)</f>
        <v>105</v>
      </c>
      <c r="L15" s="22"/>
      <c r="M15" s="20"/>
      <c r="N15" s="70"/>
      <c r="O15" s="71"/>
      <c r="P15" s="24"/>
      <c r="Q15" s="114">
        <f>SUM(Q4:Q14)</f>
        <v>0</v>
      </c>
      <c r="R15" s="114">
        <f>SUM(R4:R14)</f>
        <v>0</v>
      </c>
      <c r="S15" s="114">
        <f>SUM(S4:S14)</f>
        <v>0</v>
      </c>
      <c r="T15" s="114">
        <f>SUM(T4:T14)</f>
        <v>0</v>
      </c>
      <c r="U15" s="114">
        <f>SUM(U4:U14)</f>
        <v>0</v>
      </c>
      <c r="V15" s="33">
        <v>0</v>
      </c>
      <c r="W15" s="81">
        <f>SUM(W4:W14)</f>
        <v>0</v>
      </c>
      <c r="X15" s="16" t="s">
        <v>127</v>
      </c>
      <c r="Y15" s="17"/>
      <c r="Z15" s="15"/>
      <c r="AA15" s="114">
        <f>SUM(AA4:AA14)</f>
        <v>62</v>
      </c>
      <c r="AB15" s="114">
        <f>SUM(AB4:AB14)</f>
        <v>6</v>
      </c>
      <c r="AC15" s="114">
        <f>SUM(AC4:AC14)</f>
        <v>43</v>
      </c>
      <c r="AD15" s="114">
        <f>SUM(AD4:AD14)</f>
        <v>86</v>
      </c>
      <c r="AE15" s="114">
        <f>SUM(AE4:AE14)</f>
        <v>0</v>
      </c>
      <c r="AF15" s="143">
        <v>0</v>
      </c>
      <c r="AG15" s="81">
        <f>SUM(AG4:AG14)</f>
        <v>0</v>
      </c>
      <c r="AH15" s="22"/>
      <c r="AI15" s="20"/>
      <c r="AJ15" s="70"/>
      <c r="AK15" s="71"/>
      <c r="AL15" s="24"/>
      <c r="AM15" s="114">
        <f>SUM(AM4:AM14)</f>
        <v>0</v>
      </c>
      <c r="AN15" s="114">
        <f>SUM(AN4:AN14)</f>
        <v>0</v>
      </c>
      <c r="AO15" s="114">
        <f>SUM(AO4:AO14)</f>
        <v>0</v>
      </c>
      <c r="AP15" s="114">
        <f>SUM(AP4:AP14)</f>
        <v>0</v>
      </c>
      <c r="AQ15" s="114">
        <f>SUM(AQ4:AQ14)</f>
        <v>0</v>
      </c>
      <c r="AR15" s="143">
        <v>0</v>
      </c>
      <c r="AS15" s="140">
        <f>SUM(AS4:AS14)</f>
        <v>0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30"/>
      <c r="L16" s="24"/>
      <c r="M16" s="24"/>
      <c r="N16" s="24"/>
      <c r="O16" s="24"/>
      <c r="P16" s="35"/>
      <c r="Q16" s="35"/>
      <c r="R16" s="38"/>
      <c r="S16" s="35"/>
      <c r="T16" s="35"/>
      <c r="U16" s="24"/>
      <c r="V16" s="24"/>
      <c r="W16" s="30"/>
      <c r="X16" s="35"/>
      <c r="Y16" s="35"/>
      <c r="Z16" s="35"/>
      <c r="AA16" s="35"/>
      <c r="AB16" s="35"/>
      <c r="AC16" s="35"/>
      <c r="AD16" s="35"/>
      <c r="AE16" s="35"/>
      <c r="AF16" s="36"/>
      <c r="AG16" s="30"/>
      <c r="AH16" s="24"/>
      <c r="AI16" s="24"/>
      <c r="AJ16" s="24"/>
      <c r="AK16" s="24"/>
      <c r="AL16" s="35"/>
      <c r="AM16" s="35"/>
      <c r="AN16" s="38"/>
      <c r="AO16" s="35"/>
      <c r="AP16" s="35"/>
      <c r="AQ16" s="24"/>
      <c r="AR16" s="24"/>
      <c r="AS16" s="30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44" t="s">
        <v>128</v>
      </c>
      <c r="C17" s="145"/>
      <c r="D17" s="14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129</v>
      </c>
      <c r="O17" s="18" t="s">
        <v>130</v>
      </c>
      <c r="Q17" s="38"/>
      <c r="R17" s="38" t="s">
        <v>58</v>
      </c>
      <c r="S17" s="38"/>
      <c r="T17" s="58" t="s">
        <v>132</v>
      </c>
      <c r="U17" s="24"/>
      <c r="V17" s="30"/>
      <c r="W17" s="30"/>
      <c r="X17" s="147"/>
      <c r="Y17" s="147"/>
      <c r="Z17" s="147"/>
      <c r="AA17" s="147"/>
      <c r="AB17" s="147"/>
      <c r="AC17" s="38"/>
      <c r="AD17" s="38"/>
      <c r="AE17" s="38"/>
      <c r="AF17" s="35"/>
      <c r="AG17" s="35"/>
      <c r="AH17" s="35"/>
      <c r="AI17" s="35"/>
      <c r="AJ17" s="35"/>
      <c r="AK17" s="35"/>
      <c r="AM17" s="30"/>
      <c r="AN17" s="147"/>
      <c r="AO17" s="147"/>
      <c r="AP17" s="147"/>
      <c r="AQ17" s="147"/>
      <c r="AR17" s="147"/>
      <c r="AS17" s="147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41" t="s">
        <v>11</v>
      </c>
      <c r="C18" s="12"/>
      <c r="D18" s="43"/>
      <c r="E18" s="148">
        <v>217</v>
      </c>
      <c r="F18" s="148">
        <v>14</v>
      </c>
      <c r="G18" s="148">
        <v>28</v>
      </c>
      <c r="H18" s="148">
        <v>207</v>
      </c>
      <c r="I18" s="148">
        <v>783</v>
      </c>
      <c r="J18" s="149">
        <v>0.51600000000000001</v>
      </c>
      <c r="K18" s="35">
        <f>PRODUCT(I18/J18)</f>
        <v>1517.4418604651162</v>
      </c>
      <c r="L18" s="150">
        <f>PRODUCT((F18+G18)/E18)</f>
        <v>0.19354838709677419</v>
      </c>
      <c r="M18" s="150">
        <f>PRODUCT(H18/E18)</f>
        <v>0.95391705069124422</v>
      </c>
      <c r="N18" s="150">
        <f>PRODUCT((F18+G18+H18)/E18)</f>
        <v>1.1474654377880185</v>
      </c>
      <c r="O18" s="150">
        <f>PRODUCT(I18/E18)</f>
        <v>3.6082949308755761</v>
      </c>
      <c r="Q18" s="38"/>
      <c r="R18" s="38"/>
      <c r="S18" s="38"/>
      <c r="T18" s="58" t="s">
        <v>83</v>
      </c>
      <c r="U18" s="35"/>
      <c r="V18" s="35"/>
      <c r="W18" s="35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8"/>
      <c r="AO18" s="38"/>
      <c r="AP18" s="38"/>
      <c r="AQ18" s="38"/>
      <c r="AR18" s="38"/>
      <c r="AS18" s="38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51" t="s">
        <v>94</v>
      </c>
      <c r="C19" s="152"/>
      <c r="D19" s="153"/>
      <c r="E19" s="148">
        <f>PRODUCT(E15+Q15)</f>
        <v>65</v>
      </c>
      <c r="F19" s="148">
        <f>PRODUCT(F15+R15)</f>
        <v>2</v>
      </c>
      <c r="G19" s="148">
        <f>PRODUCT(G15+S15)</f>
        <v>20</v>
      </c>
      <c r="H19" s="148">
        <f>PRODUCT(H15+T15)</f>
        <v>108</v>
      </c>
      <c r="I19" s="148">
        <f>PRODUCT(I15+U15)</f>
        <v>363</v>
      </c>
      <c r="J19" s="149"/>
      <c r="K19" s="35">
        <f>PRODUCT(K15+W15)</f>
        <v>105</v>
      </c>
      <c r="L19" s="150">
        <f>PRODUCT((F19+G19)/E19)</f>
        <v>0.33846153846153848</v>
      </c>
      <c r="M19" s="150">
        <f>PRODUCT(H19/E19)</f>
        <v>1.6615384615384616</v>
      </c>
      <c r="N19" s="150">
        <f>PRODUCT((F19+G19+H19)/E19)</f>
        <v>2</v>
      </c>
      <c r="O19" s="150">
        <f>PRODUCT(I19/E19)</f>
        <v>5.5846153846153843</v>
      </c>
      <c r="Q19" s="38"/>
      <c r="R19" s="38"/>
      <c r="S19" s="38"/>
      <c r="T19" s="35" t="s">
        <v>82</v>
      </c>
      <c r="U19" s="35"/>
      <c r="V19" s="35"/>
      <c r="W19" s="35"/>
      <c r="X19" s="35"/>
      <c r="Y19" s="35"/>
      <c r="Z19" s="35"/>
      <c r="AA19" s="35"/>
      <c r="AB19" s="35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99" t="s">
        <v>125</v>
      </c>
      <c r="C20" s="97"/>
      <c r="D20" s="101"/>
      <c r="E20" s="148">
        <f>PRODUCT(AA15+AM15)</f>
        <v>62</v>
      </c>
      <c r="F20" s="148">
        <f>PRODUCT(AB15+AN15)</f>
        <v>6</v>
      </c>
      <c r="G20" s="148">
        <f>PRODUCT(AC15+AO15)</f>
        <v>43</v>
      </c>
      <c r="H20" s="148">
        <f>PRODUCT(AD15+AP15)</f>
        <v>86</v>
      </c>
      <c r="I20" s="148">
        <f>PRODUCT(AE15+AQ15)</f>
        <v>0</v>
      </c>
      <c r="J20" s="149">
        <v>0</v>
      </c>
      <c r="K20" s="24">
        <f>PRODUCT(AG15+AS15)</f>
        <v>0</v>
      </c>
      <c r="L20" s="150">
        <v>0</v>
      </c>
      <c r="M20" s="150">
        <v>0</v>
      </c>
      <c r="N20" s="150">
        <v>0</v>
      </c>
      <c r="O20" s="150">
        <v>0</v>
      </c>
      <c r="Q20" s="38"/>
      <c r="R20" s="38"/>
      <c r="S20" s="35"/>
      <c r="T20" s="35" t="s">
        <v>84</v>
      </c>
      <c r="U20" s="24"/>
      <c r="V20" s="24"/>
      <c r="W20" s="35"/>
      <c r="X20" s="35"/>
      <c r="Y20" s="35"/>
      <c r="Z20" s="35"/>
      <c r="AA20" s="35"/>
      <c r="AB20" s="35"/>
      <c r="AC20" s="38"/>
      <c r="AD20" s="38"/>
      <c r="AE20" s="38"/>
      <c r="AF20" s="38"/>
      <c r="AG20" s="38"/>
      <c r="AH20" s="38"/>
      <c r="AI20" s="38"/>
      <c r="AJ20" s="38"/>
      <c r="AK20" s="35"/>
      <c r="AL20" s="24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54" t="s">
        <v>127</v>
      </c>
      <c r="C21" s="83"/>
      <c r="D21" s="155"/>
      <c r="E21" s="148">
        <f>SUM(E18:E20)</f>
        <v>344</v>
      </c>
      <c r="F21" s="148">
        <f t="shared" ref="F21:I21" si="0">SUM(F18:F20)</f>
        <v>22</v>
      </c>
      <c r="G21" s="148">
        <f t="shared" si="0"/>
        <v>91</v>
      </c>
      <c r="H21" s="148">
        <f t="shared" si="0"/>
        <v>401</v>
      </c>
      <c r="I21" s="148">
        <f t="shared" si="0"/>
        <v>1146</v>
      </c>
      <c r="J21" s="149"/>
      <c r="K21" s="35">
        <f>SUM(K18:K20)</f>
        <v>1622.4418604651162</v>
      </c>
      <c r="L21" s="150">
        <f>PRODUCT((F21+G21)/E21)</f>
        <v>0.32848837209302323</v>
      </c>
      <c r="M21" s="150">
        <f>PRODUCT(H21/E21)</f>
        <v>1.1656976744186047</v>
      </c>
      <c r="N21" s="150">
        <f>PRODUCT((F21+G21+H21)/E21)</f>
        <v>1.4941860465116279</v>
      </c>
      <c r="O21" s="150">
        <f>PRODUCT(I21/282)</f>
        <v>4.0638297872340425</v>
      </c>
      <c r="Q21" s="24"/>
      <c r="R21" s="24"/>
      <c r="S21" s="24"/>
      <c r="T21" s="35" t="s">
        <v>85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24"/>
      <c r="F22" s="24"/>
      <c r="G22" s="24"/>
      <c r="H22" s="24"/>
      <c r="I22" s="24"/>
      <c r="J22" s="35"/>
      <c r="K22" s="35"/>
      <c r="L22" s="24"/>
      <c r="M22" s="24"/>
      <c r="N22" s="24"/>
      <c r="O22" s="2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8"/>
      <c r="AH180" s="38"/>
      <c r="AI180" s="38"/>
      <c r="AJ180" s="38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8"/>
      <c r="AH181" s="38"/>
      <c r="AI181" s="38"/>
      <c r="AJ181" s="38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8"/>
      <c r="AH182" s="38"/>
      <c r="AI182" s="38"/>
      <c r="AJ182" s="38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8"/>
      <c r="AH186" s="38"/>
      <c r="AI186" s="38"/>
      <c r="AJ186" s="38"/>
      <c r="AK186" s="24"/>
      <c r="AL186" s="24"/>
    </row>
    <row r="187" spans="1:57" x14ac:dyDescent="0.25">
      <c r="R187" s="30"/>
      <c r="S187" s="30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8"/>
      <c r="AH187" s="38"/>
      <c r="AI187" s="38"/>
      <c r="AJ187" s="38"/>
    </row>
    <row r="188" spans="1:57" x14ac:dyDescent="0.25"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60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72</v>
      </c>
      <c r="C2" s="84" t="s">
        <v>73</v>
      </c>
      <c r="D2" s="65"/>
      <c r="E2" s="11"/>
      <c r="F2" s="85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11" t="s">
        <v>95</v>
      </c>
      <c r="C3" s="22" t="s">
        <v>34</v>
      </c>
      <c r="D3" s="112" t="s">
        <v>35</v>
      </c>
      <c r="E3" s="113" t="s">
        <v>1</v>
      </c>
      <c r="F3" s="24"/>
      <c r="G3" s="114" t="s">
        <v>36</v>
      </c>
      <c r="H3" s="115" t="s">
        <v>37</v>
      </c>
      <c r="I3" s="115" t="s">
        <v>31</v>
      </c>
      <c r="J3" s="17" t="s">
        <v>38</v>
      </c>
      <c r="K3" s="116" t="s">
        <v>39</v>
      </c>
      <c r="L3" s="116" t="s">
        <v>40</v>
      </c>
      <c r="M3" s="114" t="s">
        <v>41</v>
      </c>
      <c r="N3" s="114" t="s">
        <v>30</v>
      </c>
      <c r="O3" s="115" t="s">
        <v>42</v>
      </c>
      <c r="P3" s="114" t="s">
        <v>37</v>
      </c>
      <c r="Q3" s="114" t="s">
        <v>16</v>
      </c>
      <c r="R3" s="114">
        <v>1</v>
      </c>
      <c r="S3" s="114">
        <v>2</v>
      </c>
      <c r="T3" s="114">
        <v>3</v>
      </c>
      <c r="U3" s="114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7" t="s">
        <v>96</v>
      </c>
      <c r="C4" s="118" t="s">
        <v>97</v>
      </c>
      <c r="D4" s="105" t="s">
        <v>98</v>
      </c>
      <c r="E4" s="119" t="s">
        <v>79</v>
      </c>
      <c r="F4" s="24"/>
      <c r="G4" s="102">
        <v>1</v>
      </c>
      <c r="H4" s="102"/>
      <c r="I4" s="102"/>
      <c r="J4" s="103" t="s">
        <v>99</v>
      </c>
      <c r="K4" s="103">
        <v>6</v>
      </c>
      <c r="L4" s="103"/>
      <c r="M4" s="102">
        <v>1</v>
      </c>
      <c r="N4" s="102"/>
      <c r="O4" s="102"/>
      <c r="P4" s="102"/>
      <c r="Q4" s="121" t="s">
        <v>103</v>
      </c>
      <c r="R4" s="121" t="s">
        <v>104</v>
      </c>
      <c r="S4" s="134" t="s">
        <v>59</v>
      </c>
      <c r="T4" s="134"/>
      <c r="U4" s="134"/>
      <c r="V4" s="120">
        <v>0.71399999999999997</v>
      </c>
      <c r="W4" s="118" t="s">
        <v>100</v>
      </c>
      <c r="X4" s="135">
        <v>5075</v>
      </c>
      <c r="Y4" s="64"/>
      <c r="Z4" s="64"/>
      <c r="AA4" s="64"/>
      <c r="AB4" s="64"/>
      <c r="AC4" s="64"/>
      <c r="AD4" s="64"/>
    </row>
    <row r="5" spans="1:30" x14ac:dyDescent="0.25">
      <c r="A5" s="122"/>
      <c r="B5" s="123" t="s">
        <v>101</v>
      </c>
      <c r="C5" s="124" t="s">
        <v>102</v>
      </c>
      <c r="D5" s="125"/>
      <c r="E5" s="109"/>
      <c r="F5" s="126"/>
      <c r="G5" s="127"/>
      <c r="H5" s="125"/>
      <c r="I5" s="125"/>
      <c r="J5" s="125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8"/>
      <c r="W5" s="128"/>
      <c r="X5" s="129"/>
      <c r="Y5" s="64"/>
      <c r="Z5" s="58"/>
      <c r="AA5" s="58"/>
      <c r="AB5" s="58"/>
      <c r="AC5" s="64"/>
      <c r="AD5" s="64"/>
    </row>
    <row r="6" spans="1:30" x14ac:dyDescent="0.25">
      <c r="A6" s="122"/>
      <c r="B6" s="130"/>
      <c r="C6" s="82"/>
      <c r="D6" s="131"/>
      <c r="E6" s="83"/>
      <c r="F6" s="83"/>
      <c r="G6" s="13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33"/>
      <c r="Y6" s="38"/>
      <c r="Z6" s="35"/>
      <c r="AA6" s="24"/>
      <c r="AB6" s="24"/>
      <c r="AC6" s="64"/>
      <c r="AD6" s="64"/>
    </row>
    <row r="7" spans="1:30" x14ac:dyDescent="0.25">
      <c r="A7" s="23"/>
      <c r="B7" s="58"/>
      <c r="C7" s="35"/>
      <c r="D7" s="58"/>
      <c r="E7" s="79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8"/>
      <c r="X7" s="35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24"/>
      <c r="R47" s="24"/>
      <c r="S47" s="24"/>
      <c r="T47" s="24"/>
      <c r="U47" s="24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24"/>
      <c r="R48" s="24"/>
      <c r="S48" s="24"/>
      <c r="T48" s="24"/>
      <c r="U48" s="24"/>
      <c r="V48" s="24"/>
      <c r="W48" s="58"/>
      <c r="X48" s="24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24"/>
      <c r="R49" s="24"/>
      <c r="S49" s="24"/>
      <c r="T49" s="24"/>
      <c r="U49" s="24"/>
      <c r="V49" s="24"/>
      <c r="W49" s="58"/>
      <c r="X49" s="24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24"/>
      <c r="R50" s="24"/>
      <c r="S50" s="24"/>
      <c r="T50" s="24"/>
      <c r="U50" s="24"/>
      <c r="V50" s="24"/>
      <c r="W50" s="58"/>
      <c r="X50" s="24"/>
      <c r="Y50" s="64"/>
      <c r="Z50" s="64"/>
      <c r="AA50" s="64"/>
      <c r="AB50" s="64"/>
      <c r="AC50" s="64"/>
      <c r="AD50" s="64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2020-05-02T08:34:17Z</dcterms:modified>
</cp:coreProperties>
</file>