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6" i="1" l="1"/>
  <c r="O15" i="1"/>
  <c r="O14" i="1"/>
  <c r="M14" i="1"/>
  <c r="O6" i="1" l="1"/>
  <c r="O5" i="1"/>
  <c r="O4" i="1"/>
  <c r="O16" i="1" s="1"/>
  <c r="M16" i="1" l="1"/>
  <c r="O20" i="1"/>
  <c r="O23" i="1" s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L16" i="1"/>
  <c r="K16" i="1"/>
  <c r="J16" i="1"/>
  <c r="I16" i="1"/>
  <c r="I20" i="1" s="1"/>
  <c r="H16" i="1"/>
  <c r="H20" i="1" s="1"/>
  <c r="G16" i="1"/>
  <c r="G20" i="1" s="1"/>
  <c r="F16" i="1"/>
  <c r="E16" i="1"/>
  <c r="E20" i="1" s="1"/>
  <c r="F20" i="1" l="1"/>
  <c r="F23" i="1" s="1"/>
  <c r="D17" i="1"/>
  <c r="N20" i="1"/>
  <c r="H23" i="1"/>
  <c r="L20" i="1"/>
  <c r="E23" i="1"/>
  <c r="G23" i="1"/>
  <c r="M20" i="1"/>
  <c r="I23" i="1"/>
  <c r="K20" i="1" l="1"/>
  <c r="K23" i="1"/>
  <c r="L23" i="1"/>
  <c r="M23" i="1"/>
</calcChain>
</file>

<file path=xl/sharedStrings.xml><?xml version="1.0" encoding="utf-8"?>
<sst xmlns="http://schemas.openxmlformats.org/spreadsheetml/2006/main" count="166" uniqueCount="103">
  <si>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</si>
  <si>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</si>
  <si>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</si>
  <si>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</si>
  <si>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</si>
  <si>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</si>
  <si>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</si>
  <si>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</si>
  <si>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</si>
  <si>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</si>
  <si>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</si>
  <si>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</si>
  <si>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</si>
  <si>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</si>
  <si>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</si>
  <si>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</si>
  <si>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</si>
  <si>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</si>
  <si>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</si>
  <si>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</si>
  <si>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</si>
  <si>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</si>
  <si>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</si>
  <si>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</si>
  <si>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</si>
  <si>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</si>
  <si>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</si>
  <si>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</si>
  <si>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</si>
  <si>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</si>
  <si>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</si>
  <si>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</si>
  <si>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</si>
  <si>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</si>
  <si>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</si>
  <si>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</si>
  <si>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</si>
  <si>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</si>
  <si>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</si>
  <si>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</si>
  <si>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1.</t>
  </si>
  <si>
    <t>IT</t>
  </si>
  <si>
    <t>----</t>
  </si>
  <si>
    <t>ykköspesis</t>
  </si>
  <si>
    <t>superpesiskarsinta</t>
  </si>
  <si>
    <t>4.8.1965</t>
  </si>
  <si>
    <t>8.</t>
  </si>
  <si>
    <t>2.</t>
  </si>
  <si>
    <t>Turku-Pesis</t>
  </si>
  <si>
    <t>ykkössarja</t>
  </si>
  <si>
    <t>LäPa</t>
  </si>
  <si>
    <t>LP</t>
  </si>
  <si>
    <t>Cup</t>
  </si>
  <si>
    <t>IT = Ikaalisten Tarmo  (1908)</t>
  </si>
  <si>
    <t>LP = Loimaan Palloilijat  (1931)</t>
  </si>
  <si>
    <t>LäPa = Lännen Pallo, Turku  (1949)</t>
  </si>
  <si>
    <t>Turku-Pesis = Turku-Pesis (ent. Lännen Pallo)  (1949)</t>
  </si>
  <si>
    <t>08.05. 1983  IT - Kiri  5-3</t>
  </si>
  <si>
    <t xml:space="preserve">  17 v   9 kk   4 pv</t>
  </si>
  <si>
    <t>2.  ottelu</t>
  </si>
  <si>
    <t>15.05. 1983  IT - Roihu  2-4</t>
  </si>
  <si>
    <t xml:space="preserve">  17 v   9 kk 11 pv</t>
  </si>
  <si>
    <t>11.  ottelu</t>
  </si>
  <si>
    <t>17.07. 1983  Roihu - IT  7-10</t>
  </si>
  <si>
    <t xml:space="preserve">  17 v 11 kk 13 pv</t>
  </si>
  <si>
    <t>11.</t>
  </si>
  <si>
    <t>Hannamari Oinonen os. Salo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</si>
  <si>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</si>
  <si>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</si>
  <si>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</si>
  <si>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</si>
  <si>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</si>
  <si>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</si>
  <si>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</si>
  <si>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</si>
  <si>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</si>
  <si>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</si>
  <si>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</si>
  <si>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</si>
  <si>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</si>
  <si>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</si>
  <si>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</si>
  <si>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Ari Skyttä</t>
  </si>
  <si>
    <t xml:space="preserve"> LIITTO - LEHDISTÖ - KORTTI</t>
  </si>
  <si>
    <t>NAISET</t>
  </si>
  <si>
    <t>Tulos</t>
  </si>
  <si>
    <t xml:space="preserve">  KL-%</t>
  </si>
  <si>
    <t>Ikä ensimmäisessä ottelussa</t>
  </si>
  <si>
    <t>03.07. 1982  Varkaus</t>
  </si>
  <si>
    <t xml:space="preserve">  7-23</t>
  </si>
  <si>
    <t>3v</t>
  </si>
  <si>
    <t>II p</t>
  </si>
  <si>
    <t>01.07. 1984  Tampere</t>
  </si>
  <si>
    <t>18 v  10 kk  27 pv</t>
  </si>
  <si>
    <t xml:space="preserve">  9-6</t>
  </si>
  <si>
    <t>Liitto</t>
  </si>
  <si>
    <t>vai</t>
  </si>
  <si>
    <t xml:space="preserve">Ali Lindström </t>
  </si>
  <si>
    <t>7/9</t>
  </si>
  <si>
    <t>1/1</t>
  </si>
  <si>
    <t>1/2</t>
  </si>
  <si>
    <t>4/4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</si>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</sst>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3" borderId="3" xfId="1" quotePrefix="1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5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7" fillId="8" borderId="1" xfId="0" applyFont="1" applyFill="1" applyBorder="1" applyAlignment="1">
      <alignment vertical="top"/>
    </xf>
    <xf numFmtId="0" fontId="3" fillId="0" borderId="0" xfId="0" applyFont="1" applyFill="1"/>
    <xf numFmtId="0" fontId="4" fillId="0" borderId="0" xfId="0" applyFont="1" applyFill="1"/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/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left"/>
    </xf>
    <xf numFmtId="0" fontId="1" fillId="3" borderId="9" xfId="0" applyFont="1" applyFill="1" applyBorder="1"/>
    <xf numFmtId="0" fontId="1" fillId="2" borderId="10" xfId="0" applyFont="1" applyFill="1" applyBorder="1" applyAlignment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9" borderId="3" xfId="1" applyNumberFormat="1" applyFont="1" applyFill="1" applyBorder="1" applyAlignment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9" borderId="10" xfId="0" applyFont="1" applyFill="1" applyBorder="1" applyAlignment="1">
      <alignment horizontal="left"/>
    </xf>
    <xf numFmtId="49" fontId="1" fillId="9" borderId="10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49" fontId="1" fillId="9" borderId="12" xfId="0" applyNumberFormat="1" applyFont="1" applyFill="1" applyBorder="1" applyAlignment="1">
      <alignment horizontal="center"/>
    </xf>
    <xf numFmtId="165" fontId="1" fillId="9" borderId="11" xfId="0" applyNumberFormat="1" applyFont="1" applyFill="1" applyBorder="1" applyAlignment="1">
      <alignment horizontal="center"/>
    </xf>
    <xf numFmtId="0" fontId="1" fillId="9" borderId="3" xfId="0" applyFont="1" applyFill="1" applyBorder="1"/>
    <xf numFmtId="0" fontId="1" fillId="9" borderId="14" xfId="0" applyFont="1" applyFill="1" applyBorder="1" applyAlignment="1">
      <alignment horizontal="center"/>
    </xf>
    <xf numFmtId="0" fontId="1" fillId="9" borderId="6" xfId="0" applyFont="1" applyFill="1" applyBorder="1" applyAlignment="1"/>
    <xf numFmtId="0" fontId="1" fillId="9" borderId="3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9" borderId="1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4.5703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66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27</v>
      </c>
      <c r="AA2" s="15"/>
      <c r="AB2" s="15"/>
      <c r="AC2" s="21"/>
      <c r="AD2" s="15"/>
      <c r="AE2" s="16"/>
      <c r="AF2" s="14" t="s">
        <v>28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52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1983</v>
      </c>
      <c r="C4" s="27" t="s">
        <v>46</v>
      </c>
      <c r="D4" s="29" t="s">
        <v>41</v>
      </c>
      <c r="E4" s="27">
        <v>18</v>
      </c>
      <c r="F4" s="27">
        <v>1</v>
      </c>
      <c r="G4" s="27">
        <v>14</v>
      </c>
      <c r="H4" s="27">
        <v>11</v>
      </c>
      <c r="I4" s="27">
        <v>63</v>
      </c>
      <c r="J4" s="27">
        <v>19</v>
      </c>
      <c r="K4" s="27">
        <v>17</v>
      </c>
      <c r="L4" s="27">
        <v>12</v>
      </c>
      <c r="M4" s="27">
        <v>15</v>
      </c>
      <c r="N4" s="82">
        <v>0.58715596330275233</v>
      </c>
      <c r="O4" s="25">
        <f>PRODUCT(I4/N4)</f>
        <v>107.296875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1984</v>
      </c>
      <c r="C5" s="27" t="s">
        <v>47</v>
      </c>
      <c r="D5" s="29" t="s">
        <v>41</v>
      </c>
      <c r="E5" s="27">
        <v>18</v>
      </c>
      <c r="F5" s="27">
        <v>4</v>
      </c>
      <c r="G5" s="27">
        <v>13</v>
      </c>
      <c r="H5" s="27">
        <v>28</v>
      </c>
      <c r="I5" s="27">
        <v>74</v>
      </c>
      <c r="J5" s="27">
        <v>20</v>
      </c>
      <c r="K5" s="27">
        <v>25</v>
      </c>
      <c r="L5" s="27">
        <v>10</v>
      </c>
      <c r="M5" s="27">
        <v>17</v>
      </c>
      <c r="N5" s="82">
        <v>0.62931034482758619</v>
      </c>
      <c r="O5" s="25">
        <f>PRODUCT(I5/N5)</f>
        <v>117.58904109589041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>
        <v>1</v>
      </c>
      <c r="AB5" s="27"/>
      <c r="AC5" s="27"/>
      <c r="AD5" s="27">
        <v>1</v>
      </c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1985</v>
      </c>
      <c r="C6" s="27" t="s">
        <v>40</v>
      </c>
      <c r="D6" s="29" t="s">
        <v>41</v>
      </c>
      <c r="E6" s="27">
        <v>18</v>
      </c>
      <c r="F6" s="27">
        <v>0</v>
      </c>
      <c r="G6" s="27">
        <v>12</v>
      </c>
      <c r="H6" s="27">
        <v>25</v>
      </c>
      <c r="I6" s="27">
        <v>65</v>
      </c>
      <c r="J6" s="27">
        <v>19</v>
      </c>
      <c r="K6" s="27">
        <v>20</v>
      </c>
      <c r="L6" s="27">
        <v>14</v>
      </c>
      <c r="M6" s="27">
        <v>12</v>
      </c>
      <c r="N6" s="82">
        <v>0.53719008264462809</v>
      </c>
      <c r="O6" s="25">
        <f>PRODUCT(I6/N6)</f>
        <v>121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>
        <v>1</v>
      </c>
      <c r="AC6" s="27">
        <v>1</v>
      </c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1986</v>
      </c>
      <c r="C7" s="27" t="s">
        <v>40</v>
      </c>
      <c r="D7" s="29" t="s">
        <v>41</v>
      </c>
      <c r="E7" s="27">
        <v>18</v>
      </c>
      <c r="F7" s="27">
        <v>0</v>
      </c>
      <c r="G7" s="27">
        <v>13</v>
      </c>
      <c r="H7" s="27">
        <v>14</v>
      </c>
      <c r="I7" s="27">
        <v>51</v>
      </c>
      <c r="J7" s="27">
        <v>10</v>
      </c>
      <c r="K7" s="27">
        <v>16</v>
      </c>
      <c r="L7" s="27">
        <v>12</v>
      </c>
      <c r="M7" s="27">
        <v>13</v>
      </c>
      <c r="N7" s="82" t="s">
        <v>42</v>
      </c>
      <c r="O7" s="37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>
        <v>1</v>
      </c>
      <c r="AC7" s="27">
        <v>1</v>
      </c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1987</v>
      </c>
      <c r="C8" s="43"/>
      <c r="D8" s="41"/>
      <c r="E8" s="27"/>
      <c r="F8" s="27"/>
      <c r="G8" s="27"/>
      <c r="H8" s="27"/>
      <c r="I8" s="27"/>
      <c r="J8" s="27"/>
      <c r="K8" s="27"/>
      <c r="L8" s="27"/>
      <c r="M8" s="27"/>
      <c r="N8" s="30"/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1988</v>
      </c>
      <c r="C9" s="43"/>
      <c r="D9" s="41"/>
      <c r="E9" s="27"/>
      <c r="F9" s="27"/>
      <c r="G9" s="27"/>
      <c r="H9" s="27"/>
      <c r="I9" s="27"/>
      <c r="J9" s="27"/>
      <c r="K9" s="27"/>
      <c r="L9" s="27"/>
      <c r="M9" s="27"/>
      <c r="N9" s="30"/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78">
        <v>1989</v>
      </c>
      <c r="C10" s="79"/>
      <c r="D10" s="80" t="s">
        <v>51</v>
      </c>
      <c r="E10" s="78"/>
      <c r="F10" s="81" t="s">
        <v>49</v>
      </c>
      <c r="G10" s="83"/>
      <c r="H10" s="79"/>
      <c r="I10" s="78"/>
      <c r="J10" s="78"/>
      <c r="K10" s="78"/>
      <c r="L10" s="78"/>
      <c r="M10" s="78"/>
      <c r="N10" s="85"/>
      <c r="O10" s="25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78">
        <v>1990</v>
      </c>
      <c r="C11" s="79"/>
      <c r="D11" s="80" t="s">
        <v>50</v>
      </c>
      <c r="E11" s="78"/>
      <c r="F11" s="81" t="s">
        <v>49</v>
      </c>
      <c r="G11" s="83"/>
      <c r="H11" s="79"/>
      <c r="I11" s="78"/>
      <c r="J11" s="78"/>
      <c r="K11" s="78"/>
      <c r="L11" s="78"/>
      <c r="M11" s="78"/>
      <c r="N11" s="78"/>
      <c r="O11" s="25">
        <v>0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78">
        <v>1991</v>
      </c>
      <c r="C12" s="78"/>
      <c r="D12" s="80" t="s">
        <v>48</v>
      </c>
      <c r="E12" s="78"/>
      <c r="F12" s="81" t="s">
        <v>49</v>
      </c>
      <c r="G12" s="83"/>
      <c r="H12" s="79"/>
      <c r="I12" s="78"/>
      <c r="J12" s="78"/>
      <c r="K12" s="78"/>
      <c r="L12" s="78"/>
      <c r="M12" s="78"/>
      <c r="N12" s="78"/>
      <c r="O12" s="25">
        <v>0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84" t="s">
        <v>44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78">
        <v>1992</v>
      </c>
      <c r="C13" s="78"/>
      <c r="D13" s="80" t="s">
        <v>48</v>
      </c>
      <c r="E13" s="78"/>
      <c r="F13" s="81" t="s">
        <v>43</v>
      </c>
      <c r="G13" s="83"/>
      <c r="H13" s="79"/>
      <c r="I13" s="78"/>
      <c r="J13" s="78"/>
      <c r="K13" s="78"/>
      <c r="L13" s="78"/>
      <c r="M13" s="78"/>
      <c r="N13" s="78"/>
      <c r="O13" s="25">
        <v>0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84" t="s">
        <v>44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1993</v>
      </c>
      <c r="C14" s="27" t="s">
        <v>65</v>
      </c>
      <c r="D14" s="41" t="s">
        <v>48</v>
      </c>
      <c r="E14" s="27">
        <v>24</v>
      </c>
      <c r="F14" s="27">
        <v>0</v>
      </c>
      <c r="G14" s="27">
        <v>10</v>
      </c>
      <c r="H14" s="27">
        <v>12</v>
      </c>
      <c r="I14" s="27">
        <v>79</v>
      </c>
      <c r="J14" s="27">
        <v>34</v>
      </c>
      <c r="K14" s="27">
        <v>21</v>
      </c>
      <c r="L14" s="27">
        <v>14</v>
      </c>
      <c r="M14" s="27">
        <f t="shared" ref="M14" si="0">SUM(F14+G14)</f>
        <v>10</v>
      </c>
      <c r="N14" s="82">
        <v>0.42199999999999999</v>
      </c>
      <c r="O14" s="25">
        <f t="shared" ref="O14:O15" si="1">PRODUCT(I14/N14)</f>
        <v>187.20379146919433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84" t="s">
        <v>44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1994</v>
      </c>
      <c r="C15" s="27" t="s">
        <v>65</v>
      </c>
      <c r="D15" s="29" t="s">
        <v>48</v>
      </c>
      <c r="E15" s="27">
        <v>14</v>
      </c>
      <c r="F15" s="27">
        <v>0</v>
      </c>
      <c r="G15" s="27">
        <v>2</v>
      </c>
      <c r="H15" s="27">
        <v>12</v>
      </c>
      <c r="I15" s="27">
        <v>45</v>
      </c>
      <c r="J15" s="27">
        <v>15</v>
      </c>
      <c r="K15" s="27">
        <v>16</v>
      </c>
      <c r="L15" s="27">
        <v>12</v>
      </c>
      <c r="M15" s="27">
        <v>2</v>
      </c>
      <c r="N15" s="82">
        <v>0.48899999999999999</v>
      </c>
      <c r="O15" s="25">
        <f t="shared" si="1"/>
        <v>92.024539877300612</v>
      </c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84" t="s">
        <v>44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2">SUM(E4:E15)</f>
        <v>110</v>
      </c>
      <c r="F16" s="19">
        <f t="shared" si="2"/>
        <v>5</v>
      </c>
      <c r="G16" s="19">
        <f t="shared" si="2"/>
        <v>64</v>
      </c>
      <c r="H16" s="19">
        <f t="shared" si="2"/>
        <v>102</v>
      </c>
      <c r="I16" s="19">
        <f t="shared" si="2"/>
        <v>377</v>
      </c>
      <c r="J16" s="19">
        <f t="shared" si="2"/>
        <v>117</v>
      </c>
      <c r="K16" s="19">
        <f t="shared" si="2"/>
        <v>115</v>
      </c>
      <c r="L16" s="19">
        <f t="shared" si="2"/>
        <v>74</v>
      </c>
      <c r="M16" s="19">
        <f t="shared" si="2"/>
        <v>69</v>
      </c>
      <c r="N16" s="31">
        <f>PRODUCT(326/O16)</f>
        <v>0.52150467108021925</v>
      </c>
      <c r="O16" s="32">
        <f t="shared" ref="O16:AE16" si="3">SUM(O4:O15)</f>
        <v>625.11424744238536</v>
      </c>
      <c r="P16" s="19">
        <f t="shared" si="3"/>
        <v>0</v>
      </c>
      <c r="Q16" s="19">
        <f t="shared" si="3"/>
        <v>0</v>
      </c>
      <c r="R16" s="19">
        <f t="shared" si="3"/>
        <v>0</v>
      </c>
      <c r="S16" s="19">
        <f t="shared" si="3"/>
        <v>0</v>
      </c>
      <c r="T16" s="19">
        <f t="shared" si="3"/>
        <v>0</v>
      </c>
      <c r="U16" s="19">
        <f t="shared" si="3"/>
        <v>0</v>
      </c>
      <c r="V16" s="19">
        <f t="shared" si="3"/>
        <v>0</v>
      </c>
      <c r="W16" s="19">
        <f t="shared" si="3"/>
        <v>0</v>
      </c>
      <c r="X16" s="19">
        <f t="shared" si="3"/>
        <v>0</v>
      </c>
      <c r="Y16" s="19">
        <f t="shared" si="3"/>
        <v>0</v>
      </c>
      <c r="Z16" s="19">
        <f t="shared" si="3"/>
        <v>0</v>
      </c>
      <c r="AA16" s="19">
        <f t="shared" si="3"/>
        <v>1</v>
      </c>
      <c r="AB16" s="19">
        <f t="shared" si="3"/>
        <v>2</v>
      </c>
      <c r="AC16" s="19">
        <f t="shared" si="3"/>
        <v>2</v>
      </c>
      <c r="AD16" s="19">
        <f t="shared" si="3"/>
        <v>1</v>
      </c>
      <c r="AE16" s="19">
        <f t="shared" si="3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9" t="s">
        <v>2</v>
      </c>
      <c r="C17" s="33"/>
      <c r="D17" s="34">
        <f>SUM(F16:H16)+((I16-F16-G16)/3)+(E16/3)+(Z16*25)+(AA16*25)+(AB16*15)+(AC16*25)+(AD16*20)+(AE16*15)</f>
        <v>435.33333333333337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24</v>
      </c>
      <c r="L19" s="19" t="s">
        <v>25</v>
      </c>
      <c r="M19" s="19" t="s">
        <v>26</v>
      </c>
      <c r="N19" s="31" t="s">
        <v>37</v>
      </c>
      <c r="O19" s="25"/>
      <c r="P19" s="41" t="s">
        <v>32</v>
      </c>
      <c r="Q19" s="13"/>
      <c r="R19" s="13"/>
      <c r="S19" s="13"/>
      <c r="T19" s="42"/>
      <c r="U19" s="42"/>
      <c r="V19" s="42"/>
      <c r="W19" s="42"/>
      <c r="X19" s="42"/>
      <c r="Y19" s="13"/>
      <c r="Z19" s="13"/>
      <c r="AA19" s="13"/>
      <c r="AB19" s="13"/>
      <c r="AC19" s="13"/>
      <c r="AD19" s="13"/>
      <c r="AE19" s="13"/>
      <c r="AF19" s="43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17</v>
      </c>
      <c r="C20" s="13"/>
      <c r="D20" s="44"/>
      <c r="E20" s="27">
        <f>PRODUCT(E16)</f>
        <v>110</v>
      </c>
      <c r="F20" s="27">
        <f>PRODUCT(F16)</f>
        <v>5</v>
      </c>
      <c r="G20" s="27">
        <f>PRODUCT(G16)</f>
        <v>64</v>
      </c>
      <c r="H20" s="27">
        <f>PRODUCT(H16)</f>
        <v>102</v>
      </c>
      <c r="I20" s="27">
        <f>PRODUCT(I16)</f>
        <v>377</v>
      </c>
      <c r="J20" s="1"/>
      <c r="K20" s="45">
        <f>PRODUCT((F20+G20)/E20)</f>
        <v>0.62727272727272732</v>
      </c>
      <c r="L20" s="45">
        <f>PRODUCT(H20/E20)</f>
        <v>0.92727272727272725</v>
      </c>
      <c r="M20" s="45">
        <f>PRODUCT(I20/E20)</f>
        <v>3.4272727272727272</v>
      </c>
      <c r="N20" s="30">
        <f>PRODUCT(N16)</f>
        <v>0.52150467108021925</v>
      </c>
      <c r="O20" s="25">
        <f>PRODUCT(O16)</f>
        <v>625.11424744238536</v>
      </c>
      <c r="P20" s="46" t="s">
        <v>33</v>
      </c>
      <c r="Q20" s="47"/>
      <c r="R20" s="47"/>
      <c r="S20" s="48" t="s">
        <v>57</v>
      </c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9" t="s">
        <v>38</v>
      </c>
      <c r="AF20" s="50" t="s">
        <v>58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1" t="s">
        <v>18</v>
      </c>
      <c r="C21" s="52"/>
      <c r="D21" s="53"/>
      <c r="E21" s="27"/>
      <c r="F21" s="27"/>
      <c r="G21" s="27"/>
      <c r="H21" s="27"/>
      <c r="I21" s="27"/>
      <c r="J21" s="1"/>
      <c r="K21" s="45"/>
      <c r="L21" s="45"/>
      <c r="M21" s="45"/>
      <c r="N21" s="30"/>
      <c r="O21" s="25"/>
      <c r="P21" s="54" t="s">
        <v>34</v>
      </c>
      <c r="Q21" s="55"/>
      <c r="R21" s="55"/>
      <c r="S21" s="56" t="s">
        <v>60</v>
      </c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7" t="s">
        <v>59</v>
      </c>
      <c r="AF21" s="58" t="s">
        <v>61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9" t="s">
        <v>19</v>
      </c>
      <c r="C22" s="60"/>
      <c r="D22" s="61"/>
      <c r="E22" s="28"/>
      <c r="F22" s="28"/>
      <c r="G22" s="28"/>
      <c r="H22" s="28"/>
      <c r="I22" s="28"/>
      <c r="J22" s="1"/>
      <c r="K22" s="62"/>
      <c r="L22" s="62"/>
      <c r="M22" s="62"/>
      <c r="N22" s="63"/>
      <c r="O22" s="25"/>
      <c r="P22" s="54" t="s">
        <v>35</v>
      </c>
      <c r="Q22" s="55"/>
      <c r="R22" s="55"/>
      <c r="S22" s="56" t="s">
        <v>57</v>
      </c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7" t="s">
        <v>38</v>
      </c>
      <c r="AF22" s="58" t="s">
        <v>58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4" t="s">
        <v>20</v>
      </c>
      <c r="C23" s="65"/>
      <c r="D23" s="66"/>
      <c r="E23" s="19">
        <f>SUM(E20:E22)</f>
        <v>110</v>
      </c>
      <c r="F23" s="19">
        <f>SUM(F20:F22)</f>
        <v>5</v>
      </c>
      <c r="G23" s="19">
        <f>SUM(G20:G22)</f>
        <v>64</v>
      </c>
      <c r="H23" s="19">
        <f>SUM(H20:H22)</f>
        <v>102</v>
      </c>
      <c r="I23" s="19">
        <f>SUM(I20:I22)</f>
        <v>377</v>
      </c>
      <c r="J23" s="1"/>
      <c r="K23" s="67">
        <f>PRODUCT((F23+G23)/E23)</f>
        <v>0.62727272727272732</v>
      </c>
      <c r="L23" s="67">
        <f>PRODUCT(H23/E23)</f>
        <v>0.92727272727272725</v>
      </c>
      <c r="M23" s="67">
        <f>PRODUCT(I23/E23)</f>
        <v>3.4272727272727272</v>
      </c>
      <c r="N23" s="31">
        <v>0.52200000000000002</v>
      </c>
      <c r="O23" s="25">
        <f>SUM(O20:O22)</f>
        <v>625.11424744238536</v>
      </c>
      <c r="P23" s="68" t="s">
        <v>36</v>
      </c>
      <c r="Q23" s="69"/>
      <c r="R23" s="69"/>
      <c r="S23" s="70" t="s">
        <v>63</v>
      </c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1" t="s">
        <v>62</v>
      </c>
      <c r="AF23" s="72" t="s">
        <v>64</v>
      </c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73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 t="s">
        <v>39</v>
      </c>
      <c r="C25" s="1"/>
      <c r="D25" s="1" t="s">
        <v>53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54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55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9"/>
      <c r="D28" s="1" t="s">
        <v>56</v>
      </c>
      <c r="E28" s="1"/>
      <c r="F28" s="1"/>
      <c r="G28" s="1"/>
      <c r="H28" s="1"/>
      <c r="I28" s="1"/>
      <c r="J28" s="1"/>
      <c r="K28" s="1"/>
      <c r="L28" s="1"/>
      <c r="M28" s="74"/>
      <c r="N28" s="74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3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75"/>
      <c r="AI36" s="75"/>
      <c r="AJ36" s="75"/>
      <c r="AK36" s="75"/>
      <c r="AL36" s="75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3"/>
      <c r="W37" s="73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75"/>
      <c r="AI37" s="75"/>
      <c r="AJ37" s="75"/>
      <c r="AK37" s="75"/>
      <c r="AL37" s="75"/>
    </row>
    <row r="38" spans="1:38" ht="15" customHeight="1" x14ac:dyDescent="0.25">
      <c r="A38" s="7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3"/>
      <c r="W38" s="73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7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3"/>
      <c r="W39" s="73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38"/>
      <c r="R40" s="1"/>
      <c r="S40" s="1"/>
      <c r="T40" s="25"/>
      <c r="U40" s="25"/>
      <c r="V40" s="73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76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35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7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3"/>
      <c r="W42" s="73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3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3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3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3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3"/>
      <c r="W47" s="1"/>
      <c r="X47" s="1"/>
      <c r="Y47" s="1"/>
      <c r="Z47" s="1"/>
      <c r="AA47" s="1"/>
      <c r="AB47" s="1"/>
      <c r="AC47" s="1"/>
      <c r="AD47" s="1"/>
      <c r="AE47" s="1"/>
      <c r="AF47" s="39"/>
    </row>
  </sheetData>
  <sortState ref="B10:AF15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29.7109375" style="120" customWidth="1"/>
    <col min="3" max="3" width="21.5703125" style="121" customWidth="1"/>
    <col min="4" max="4" width="10.5703125" style="122" customWidth="1"/>
    <col min="5" max="5" width="8" style="122" customWidth="1"/>
    <col min="6" max="6" width="0.7109375" style="37" customWidth="1"/>
    <col min="7" max="11" width="5.28515625" style="121" customWidth="1"/>
    <col min="12" max="12" width="6.42578125" style="121" customWidth="1"/>
    <col min="13" max="16" width="5.28515625" style="121" customWidth="1"/>
    <col min="17" max="21" width="6.7109375" style="121" customWidth="1"/>
    <col min="22" max="22" width="10.85546875" style="121" customWidth="1"/>
    <col min="23" max="23" width="19.7109375" style="122" customWidth="1"/>
    <col min="24" max="24" width="9.7109375" style="121" customWidth="1"/>
    <col min="25" max="30" width="9.140625" style="123"/>
  </cols>
  <sheetData>
    <row r="1" spans="1:32" ht="18.75" x14ac:dyDescent="0.3">
      <c r="A1" s="9"/>
      <c r="B1" s="86" t="s">
        <v>67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79"/>
      <c r="Y1" s="89"/>
      <c r="Z1" s="89"/>
      <c r="AA1" s="89"/>
      <c r="AB1" s="89"/>
      <c r="AC1" s="89"/>
      <c r="AD1" s="89"/>
    </row>
    <row r="2" spans="1:32" x14ac:dyDescent="0.25">
      <c r="A2" s="9"/>
      <c r="B2" s="125" t="s">
        <v>66</v>
      </c>
      <c r="C2" s="126" t="s">
        <v>45</v>
      </c>
      <c r="D2" s="127"/>
      <c r="E2" s="12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0"/>
      <c r="X2" s="43"/>
      <c r="Y2" s="89"/>
      <c r="Z2" s="89"/>
      <c r="AA2" s="89"/>
      <c r="AB2" s="89"/>
      <c r="AC2" s="89"/>
      <c r="AD2" s="89"/>
    </row>
    <row r="3" spans="1:32" x14ac:dyDescent="0.25">
      <c r="A3" s="9"/>
      <c r="B3" s="91" t="s">
        <v>68</v>
      </c>
      <c r="C3" s="23" t="s">
        <v>69</v>
      </c>
      <c r="D3" s="92" t="s">
        <v>70</v>
      </c>
      <c r="E3" s="93" t="s">
        <v>1</v>
      </c>
      <c r="F3" s="25"/>
      <c r="G3" s="94" t="s">
        <v>71</v>
      </c>
      <c r="H3" s="95" t="s">
        <v>72</v>
      </c>
      <c r="I3" s="95" t="s">
        <v>30</v>
      </c>
      <c r="J3" s="18" t="s">
        <v>73</v>
      </c>
      <c r="K3" s="96" t="s">
        <v>74</v>
      </c>
      <c r="L3" s="96" t="s">
        <v>75</v>
      </c>
      <c r="M3" s="94" t="s">
        <v>76</v>
      </c>
      <c r="N3" s="94" t="s">
        <v>29</v>
      </c>
      <c r="O3" s="95" t="s">
        <v>77</v>
      </c>
      <c r="P3" s="94" t="s">
        <v>72</v>
      </c>
      <c r="Q3" s="94" t="s">
        <v>3</v>
      </c>
      <c r="R3" s="94">
        <v>1</v>
      </c>
      <c r="S3" s="94">
        <v>2</v>
      </c>
      <c r="T3" s="94">
        <v>3</v>
      </c>
      <c r="U3" s="94" t="s">
        <v>78</v>
      </c>
      <c r="V3" s="18" t="s">
        <v>21</v>
      </c>
      <c r="W3" s="17" t="s">
        <v>79</v>
      </c>
      <c r="X3" s="17" t="s">
        <v>80</v>
      </c>
      <c r="Y3" s="89"/>
      <c r="Z3" s="89"/>
      <c r="AA3" s="89"/>
      <c r="AB3" s="89"/>
      <c r="AC3" s="89"/>
      <c r="AD3" s="89"/>
    </row>
    <row r="4" spans="1:32" x14ac:dyDescent="0.25">
      <c r="A4" s="9"/>
      <c r="B4" s="128" t="s">
        <v>88</v>
      </c>
      <c r="C4" s="129" t="s">
        <v>89</v>
      </c>
      <c r="D4" s="97" t="s">
        <v>81</v>
      </c>
      <c r="E4" s="124" t="s">
        <v>41</v>
      </c>
      <c r="F4" s="130"/>
      <c r="G4" s="98">
        <v>1</v>
      </c>
      <c r="H4" s="98"/>
      <c r="I4" s="98"/>
      <c r="J4" s="98" t="s">
        <v>90</v>
      </c>
      <c r="K4" s="98">
        <v>1</v>
      </c>
      <c r="L4" s="98" t="s">
        <v>91</v>
      </c>
      <c r="M4" s="98">
        <v>1</v>
      </c>
      <c r="N4" s="98"/>
      <c r="O4" s="131">
        <v>4</v>
      </c>
      <c r="P4" s="131">
        <v>3</v>
      </c>
      <c r="Q4" s="132" t="s">
        <v>98</v>
      </c>
      <c r="R4" s="132" t="s">
        <v>99</v>
      </c>
      <c r="S4" s="132" t="s">
        <v>100</v>
      </c>
      <c r="T4" s="132" t="s">
        <v>100</v>
      </c>
      <c r="U4" s="132" t="s">
        <v>101</v>
      </c>
      <c r="V4" s="133">
        <v>0.77777777777777779</v>
      </c>
      <c r="W4" s="134" t="s">
        <v>82</v>
      </c>
      <c r="X4" s="135">
        <v>125</v>
      </c>
      <c r="Y4" s="89"/>
      <c r="Z4" s="89"/>
      <c r="AA4" s="89"/>
      <c r="AB4" s="89"/>
      <c r="AC4" s="89"/>
      <c r="AD4" s="89"/>
    </row>
    <row r="5" spans="1:32" x14ac:dyDescent="0.25">
      <c r="A5" s="24"/>
      <c r="B5" s="100"/>
      <c r="C5" s="101"/>
      <c r="D5" s="101"/>
      <c r="E5" s="102"/>
      <c r="F5" s="102"/>
      <c r="G5" s="103"/>
      <c r="H5" s="99"/>
      <c r="I5" s="104"/>
      <c r="J5" s="99"/>
      <c r="K5" s="104"/>
      <c r="L5" s="99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5"/>
      <c r="Y5" s="89"/>
      <c r="Z5" s="89"/>
      <c r="AA5" s="89"/>
      <c r="AB5" s="89"/>
      <c r="AC5" s="89"/>
      <c r="AD5" s="89"/>
    </row>
    <row r="6" spans="1:32" s="107" customFormat="1" ht="18.75" customHeight="1" x14ac:dyDescent="0.2">
      <c r="A6" s="9"/>
      <c r="B6" s="106" t="s">
        <v>83</v>
      </c>
      <c r="C6" s="87"/>
      <c r="D6" s="88"/>
      <c r="E6" s="88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8"/>
      <c r="X6" s="79"/>
      <c r="Y6" s="25"/>
      <c r="Z6" s="25"/>
      <c r="AA6" s="25"/>
      <c r="AB6" s="25"/>
      <c r="AC6" s="25"/>
      <c r="AD6" s="25"/>
      <c r="AE6" s="25"/>
      <c r="AF6" s="25"/>
    </row>
    <row r="7" spans="1:32" s="108" customFormat="1" ht="15" customHeight="1" x14ac:dyDescent="0.2">
      <c r="A7" s="24"/>
      <c r="B7" s="91" t="s">
        <v>84</v>
      </c>
      <c r="C7" s="23" t="s">
        <v>85</v>
      </c>
      <c r="D7" s="92" t="s">
        <v>70</v>
      </c>
      <c r="E7" s="93" t="s">
        <v>1</v>
      </c>
      <c r="F7" s="38"/>
      <c r="G7" s="94" t="s">
        <v>71</v>
      </c>
      <c r="H7" s="95" t="s">
        <v>72</v>
      </c>
      <c r="I7" s="95" t="s">
        <v>30</v>
      </c>
      <c r="J7" s="18" t="s">
        <v>73</v>
      </c>
      <c r="K7" s="96" t="s">
        <v>74</v>
      </c>
      <c r="L7" s="96" t="s">
        <v>75</v>
      </c>
      <c r="M7" s="94" t="s">
        <v>76</v>
      </c>
      <c r="N7" s="94" t="s">
        <v>29</v>
      </c>
      <c r="O7" s="95" t="s">
        <v>77</v>
      </c>
      <c r="P7" s="94" t="s">
        <v>72</v>
      </c>
      <c r="Q7" s="94" t="s">
        <v>3</v>
      </c>
      <c r="R7" s="94">
        <v>1</v>
      </c>
      <c r="S7" s="94">
        <v>2</v>
      </c>
      <c r="T7" s="94">
        <v>3</v>
      </c>
      <c r="U7" s="94" t="s">
        <v>78</v>
      </c>
      <c r="V7" s="18" t="s">
        <v>86</v>
      </c>
      <c r="W7" s="17" t="s">
        <v>79</v>
      </c>
      <c r="X7" s="17" t="s">
        <v>80</v>
      </c>
      <c r="Y7" s="25"/>
      <c r="Z7" s="25"/>
      <c r="AA7" s="25"/>
      <c r="AB7" s="25"/>
      <c r="AC7" s="25"/>
      <c r="AD7" s="25"/>
      <c r="AE7" s="25"/>
      <c r="AF7" s="25"/>
    </row>
    <row r="8" spans="1:32" s="108" customFormat="1" ht="15" customHeight="1" x14ac:dyDescent="0.2">
      <c r="A8" s="24"/>
      <c r="B8" s="128" t="s">
        <v>92</v>
      </c>
      <c r="C8" s="129" t="s">
        <v>94</v>
      </c>
      <c r="D8" s="97" t="s">
        <v>95</v>
      </c>
      <c r="E8" s="97" t="s">
        <v>41</v>
      </c>
      <c r="F8" s="136"/>
      <c r="G8" s="137">
        <v>1</v>
      </c>
      <c r="H8" s="138"/>
      <c r="I8" s="137"/>
      <c r="J8" s="138"/>
      <c r="K8" s="137" t="s">
        <v>96</v>
      </c>
      <c r="L8" s="98"/>
      <c r="M8" s="98">
        <v>1</v>
      </c>
      <c r="N8" s="138"/>
      <c r="O8" s="131"/>
      <c r="P8" s="131">
        <v>1</v>
      </c>
      <c r="Q8" s="132" t="s">
        <v>100</v>
      </c>
      <c r="R8" s="132"/>
      <c r="S8" s="132"/>
      <c r="T8" s="132" t="s">
        <v>99</v>
      </c>
      <c r="U8" s="132" t="s">
        <v>102</v>
      </c>
      <c r="V8" s="139">
        <v>0.5</v>
      </c>
      <c r="W8" s="97" t="s">
        <v>97</v>
      </c>
      <c r="X8" s="135">
        <v>350</v>
      </c>
      <c r="Y8" s="25"/>
      <c r="Z8" s="25"/>
      <c r="AA8" s="25"/>
      <c r="AB8" s="25"/>
      <c r="AC8" s="25"/>
      <c r="AD8" s="25"/>
      <c r="AE8" s="25"/>
      <c r="AF8" s="25"/>
    </row>
    <row r="9" spans="1:32" x14ac:dyDescent="0.25">
      <c r="A9" s="24"/>
      <c r="B9" s="109" t="s">
        <v>87</v>
      </c>
      <c r="C9" s="110" t="s">
        <v>93</v>
      </c>
      <c r="D9" s="111"/>
      <c r="E9" s="112"/>
      <c r="F9" s="113"/>
      <c r="G9" s="114"/>
      <c r="H9" s="112"/>
      <c r="I9" s="115"/>
      <c r="J9" s="112"/>
      <c r="K9" s="112"/>
      <c r="L9" s="112"/>
      <c r="M9" s="112"/>
      <c r="N9" s="112"/>
      <c r="O9" s="112"/>
      <c r="P9" s="112"/>
      <c r="Q9" s="112"/>
      <c r="R9" s="110"/>
      <c r="S9" s="112"/>
      <c r="T9" s="112"/>
      <c r="U9" s="112"/>
      <c r="V9" s="112"/>
      <c r="W9" s="110"/>
      <c r="X9" s="116"/>
      <c r="Y9" s="89"/>
      <c r="Z9" s="89"/>
      <c r="AA9" s="89"/>
      <c r="AB9" s="89"/>
      <c r="AC9" s="89"/>
      <c r="AD9" s="89"/>
    </row>
    <row r="10" spans="1:32" x14ac:dyDescent="0.25">
      <c r="A10" s="24"/>
      <c r="B10" s="117"/>
      <c r="C10" s="104"/>
      <c r="D10" s="101"/>
      <c r="E10" s="102"/>
      <c r="F10" s="102"/>
      <c r="G10" s="104"/>
      <c r="H10" s="99"/>
      <c r="I10" s="99"/>
      <c r="J10" s="99"/>
      <c r="K10" s="99"/>
      <c r="L10" s="99"/>
      <c r="M10" s="104"/>
      <c r="N10" s="99"/>
      <c r="O10" s="99"/>
      <c r="P10" s="99"/>
      <c r="Q10" s="99"/>
      <c r="R10" s="104"/>
      <c r="S10" s="99"/>
      <c r="T10" s="99"/>
      <c r="U10" s="99"/>
      <c r="V10" s="99"/>
      <c r="W10" s="104"/>
      <c r="X10" s="105"/>
      <c r="Y10" s="89"/>
      <c r="Z10" s="89"/>
      <c r="AA10" s="89"/>
      <c r="AB10" s="89"/>
      <c r="AC10" s="89"/>
      <c r="AD10" s="89"/>
    </row>
    <row r="11" spans="1:32" s="108" customFormat="1" ht="15" customHeight="1" x14ac:dyDescent="0.25">
      <c r="A11" s="24"/>
      <c r="B11" s="118"/>
      <c r="C11" s="1"/>
      <c r="D11" s="118"/>
      <c r="E11" s="119"/>
      <c r="F11" s="3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8"/>
      <c r="X11" s="1"/>
      <c r="Y11" s="25"/>
      <c r="Z11" s="25"/>
      <c r="AA11" s="25"/>
      <c r="AB11" s="25"/>
      <c r="AC11" s="25"/>
      <c r="AD11" s="25"/>
      <c r="AE11" s="25"/>
      <c r="AF11" s="25"/>
    </row>
    <row r="12" spans="1:32" x14ac:dyDescent="0.25">
      <c r="A12" s="24"/>
      <c r="B12" s="118"/>
      <c r="C12" s="1"/>
      <c r="D12" s="118"/>
      <c r="E12" s="11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8"/>
      <c r="X12" s="1"/>
      <c r="Y12" s="89"/>
      <c r="Z12" s="89"/>
      <c r="AA12" s="89"/>
      <c r="AB12" s="89"/>
      <c r="AC12" s="89"/>
      <c r="AD12" s="89"/>
    </row>
    <row r="13" spans="1:32" x14ac:dyDescent="0.25">
      <c r="A13" s="24"/>
      <c r="B13" s="118"/>
      <c r="C13" s="1"/>
      <c r="D13" s="118"/>
      <c r="E13" s="11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8"/>
      <c r="X13" s="1"/>
      <c r="Y13" s="89"/>
      <c r="Z13" s="89"/>
      <c r="AA13" s="89"/>
      <c r="AB13" s="89"/>
      <c r="AC13" s="89"/>
      <c r="AD13" s="89"/>
    </row>
    <row r="14" spans="1:32" x14ac:dyDescent="0.25">
      <c r="A14" s="24"/>
      <c r="B14" s="118"/>
      <c r="C14" s="1"/>
      <c r="D14" s="118"/>
      <c r="E14" s="11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8"/>
      <c r="X14" s="1"/>
      <c r="Y14" s="89"/>
      <c r="Z14" s="89"/>
      <c r="AA14" s="89"/>
      <c r="AB14" s="89"/>
      <c r="AC14" s="89"/>
      <c r="AD14" s="89"/>
    </row>
    <row r="15" spans="1:32" x14ac:dyDescent="0.25">
      <c r="A15" s="24"/>
      <c r="B15" s="118"/>
      <c r="C15" s="1"/>
      <c r="D15" s="118"/>
      <c r="E15" s="11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8"/>
      <c r="X15" s="1"/>
      <c r="Y15" s="89"/>
      <c r="Z15" s="89"/>
      <c r="AA15" s="89"/>
      <c r="AB15" s="89"/>
      <c r="AC15" s="89"/>
      <c r="AD15" s="89"/>
    </row>
    <row r="16" spans="1:32" x14ac:dyDescent="0.25">
      <c r="A16" s="24"/>
      <c r="B16" s="118"/>
      <c r="C16" s="1"/>
      <c r="D16" s="118"/>
      <c r="E16" s="11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8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118"/>
      <c r="C17" s="1"/>
      <c r="D17" s="118"/>
      <c r="E17" s="11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8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118"/>
      <c r="C18" s="1"/>
      <c r="D18" s="118"/>
      <c r="E18" s="11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8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118"/>
      <c r="C19" s="1"/>
      <c r="D19" s="118"/>
      <c r="E19" s="11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8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118"/>
      <c r="C20" s="1"/>
      <c r="D20" s="118"/>
      <c r="E20" s="11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8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118"/>
      <c r="C21" s="1"/>
      <c r="D21" s="118"/>
      <c r="E21" s="11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8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118"/>
      <c r="C22" s="1"/>
      <c r="D22" s="118"/>
      <c r="E22" s="11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8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118"/>
      <c r="C23" s="1"/>
      <c r="D23" s="118"/>
      <c r="E23" s="11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8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118"/>
      <c r="C24" s="1"/>
      <c r="D24" s="118"/>
      <c r="E24" s="11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8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118"/>
      <c r="C25" s="1"/>
      <c r="D25" s="118"/>
      <c r="E25" s="11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8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118"/>
      <c r="C26" s="1"/>
      <c r="D26" s="118"/>
      <c r="E26" s="11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8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118"/>
      <c r="C27" s="1"/>
      <c r="D27" s="118"/>
      <c r="E27" s="11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8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118"/>
      <c r="C28" s="1"/>
      <c r="D28" s="118"/>
      <c r="E28" s="11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8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118"/>
      <c r="C29" s="1"/>
      <c r="D29" s="118"/>
      <c r="E29" s="11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8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118"/>
      <c r="C30" s="1"/>
      <c r="D30" s="118"/>
      <c r="E30" s="11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8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118"/>
      <c r="C31" s="1"/>
      <c r="D31" s="118"/>
      <c r="E31" s="11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8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118"/>
      <c r="C32" s="1"/>
      <c r="D32" s="118"/>
      <c r="E32" s="11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8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118"/>
      <c r="C33" s="1"/>
      <c r="D33" s="118"/>
      <c r="E33" s="11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8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118"/>
      <c r="C34" s="1"/>
      <c r="D34" s="118"/>
      <c r="E34" s="11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8"/>
      <c r="X34" s="1"/>
      <c r="Y34" s="89"/>
      <c r="Z34" s="89"/>
      <c r="AA34" s="89"/>
      <c r="AB34" s="89"/>
      <c r="AC34" s="89"/>
      <c r="AD34" s="89"/>
    </row>
    <row r="35" spans="1:30" x14ac:dyDescent="0.25">
      <c r="A35" s="24"/>
      <c r="B35" s="118"/>
      <c r="C35" s="1"/>
      <c r="D35" s="118"/>
      <c r="E35" s="119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8"/>
      <c r="X35" s="1"/>
      <c r="Y35" s="89"/>
      <c r="Z35" s="89"/>
      <c r="AA35" s="89"/>
      <c r="AB35" s="89"/>
      <c r="AC35" s="89"/>
      <c r="AD35" s="89"/>
    </row>
    <row r="36" spans="1:30" x14ac:dyDescent="0.25">
      <c r="A36" s="24"/>
      <c r="B36" s="118"/>
      <c r="C36" s="1"/>
      <c r="D36" s="118"/>
      <c r="E36" s="119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8"/>
      <c r="X36" s="1"/>
      <c r="Y36" s="89"/>
      <c r="Z36" s="89"/>
      <c r="AA36" s="89"/>
      <c r="AB36" s="89"/>
      <c r="AC36" s="89"/>
      <c r="AD36" s="89"/>
    </row>
    <row r="37" spans="1:30" x14ac:dyDescent="0.25">
      <c r="A37" s="24"/>
      <c r="B37" s="118"/>
      <c r="C37" s="1"/>
      <c r="D37" s="118"/>
      <c r="E37" s="119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8"/>
      <c r="X37" s="1"/>
      <c r="Y37" s="89"/>
      <c r="Z37" s="89"/>
      <c r="AA37" s="89"/>
      <c r="AB37" s="89"/>
      <c r="AC37" s="89"/>
      <c r="AD37" s="89"/>
    </row>
    <row r="38" spans="1:30" x14ac:dyDescent="0.25">
      <c r="A38" s="24"/>
      <c r="B38" s="118"/>
      <c r="C38" s="1"/>
      <c r="D38" s="118"/>
      <c r="E38" s="119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8"/>
      <c r="X38" s="1"/>
      <c r="Y38" s="89"/>
      <c r="Z38" s="89"/>
      <c r="AA38" s="89"/>
      <c r="AB38" s="89"/>
      <c r="AC38" s="89"/>
      <c r="AD38" s="89"/>
    </row>
    <row r="39" spans="1:30" x14ac:dyDescent="0.25">
      <c r="A39" s="24"/>
      <c r="B39" s="118"/>
      <c r="C39" s="1"/>
      <c r="D39" s="118"/>
      <c r="E39" s="119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8"/>
      <c r="X39" s="1"/>
      <c r="Y39" s="89"/>
      <c r="Z39" s="89"/>
      <c r="AA39" s="89"/>
      <c r="AB39" s="89"/>
      <c r="AC39" s="89"/>
      <c r="AD39" s="89"/>
    </row>
    <row r="40" spans="1:30" x14ac:dyDescent="0.25">
      <c r="A40" s="24"/>
      <c r="B40" s="118"/>
      <c r="C40" s="1"/>
      <c r="D40" s="118"/>
      <c r="E40" s="119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8"/>
      <c r="X40" s="1"/>
      <c r="Y40" s="89"/>
      <c r="Z40" s="89"/>
      <c r="AA40" s="89"/>
      <c r="AB40" s="89"/>
      <c r="AC40" s="89"/>
      <c r="AD40" s="89"/>
    </row>
    <row r="41" spans="1:30" x14ac:dyDescent="0.25">
      <c r="A41" s="24"/>
      <c r="B41" s="118"/>
      <c r="C41" s="1"/>
      <c r="D41" s="118"/>
      <c r="E41" s="119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8"/>
      <c r="X41" s="1"/>
      <c r="Y41" s="89"/>
      <c r="Z41" s="89"/>
      <c r="AA41" s="89"/>
      <c r="AB41" s="89"/>
      <c r="AC41" s="89"/>
      <c r="AD41" s="89"/>
    </row>
    <row r="42" spans="1:30" x14ac:dyDescent="0.25">
      <c r="A42" s="24"/>
      <c r="B42" s="118"/>
      <c r="C42" s="1"/>
      <c r="D42" s="118"/>
      <c r="E42" s="119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8"/>
      <c r="X42" s="1"/>
      <c r="Y42" s="89"/>
      <c r="Z42" s="89"/>
      <c r="AA42" s="89"/>
      <c r="AB42" s="89"/>
      <c r="AC42" s="89"/>
      <c r="AD42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2019-01-29T10:46:04Z</dcterms:modified>
</cp:coreProperties>
</file>