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O16" i="1"/>
  <c r="M16" i="1" l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L16" i="1"/>
  <c r="T16" i="1" s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E23" i="1" l="1"/>
  <c r="N20" i="1"/>
  <c r="K20" i="1"/>
  <c r="D17" i="1"/>
  <c r="G23" i="1"/>
  <c r="O20" i="1"/>
  <c r="O23" i="1" s="1"/>
  <c r="H23" i="1"/>
  <c r="L20" i="1"/>
  <c r="I23" i="1"/>
  <c r="M20" i="1"/>
  <c r="F23" i="1"/>
  <c r="K23" i="1" l="1"/>
  <c r="L23" i="1"/>
  <c r="M23" i="1"/>
</calcChain>
</file>

<file path=xl/sharedStrings.xml><?xml version="1.0" encoding="utf-8"?>
<sst xmlns="http://schemas.openxmlformats.org/spreadsheetml/2006/main" count="98" uniqueCount="66">
  <si>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</si>
  <si>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</si>
  <si>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</si>
  <si>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</si>
  <si>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</si>
  <si>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</si>
  <si>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</si>
  <si>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</si>
  <si>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</si>
  <si>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</si>
  <si>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</si>
  <si>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</si>
  <si>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</si>
  <si>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</si>
  <si>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</si>
  <si>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</si>
  <si>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</si>
  <si>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</si>
  <si>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</si>
  <si>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</si>
  <si>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</si>
  <si>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</si>
  <si>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</si>
  <si>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</si>
  <si>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</si>
  <si>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</si>
  <si>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</si>
  <si>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</si>
  <si>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</si>
  <si>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</si>
  <si>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</si>
  <si>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</si>
  <si>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</si>
  <si>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</si>
  <si>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</si>
  <si>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</si>
  <si>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</si>
  <si>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</si>
  <si>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6.  ottelu</t>
  </si>
  <si>
    <t>8.</t>
  </si>
  <si>
    <t>Manse PP</t>
  </si>
  <si>
    <t>----</t>
  </si>
  <si>
    <t>Eira Oinonen</t>
  </si>
  <si>
    <t>17.1.1950</t>
  </si>
  <si>
    <t>L+T</t>
  </si>
  <si>
    <t>10.</t>
  </si>
  <si>
    <t>LaLu</t>
  </si>
  <si>
    <t>ykköspesis</t>
  </si>
  <si>
    <t>LaLu = Lammin Luja  (1939)</t>
  </si>
  <si>
    <t>Manse PP = Mansen Pesäpallo, Tampere  (1978)</t>
  </si>
  <si>
    <t>MESTARUUSSARJA</t>
  </si>
  <si>
    <t>URA SM-SARJASSA</t>
  </si>
  <si>
    <t>Cup</t>
  </si>
  <si>
    <t>6.</t>
  </si>
  <si>
    <t>15.  ottelu</t>
  </si>
  <si>
    <t>09.05. 1982  LäPa - Manse PP  13-3</t>
  </si>
  <si>
    <t xml:space="preserve">  32 v   3 kk 22 pv</t>
  </si>
  <si>
    <t>4.</t>
  </si>
  <si>
    <t>Kiri</t>
  </si>
  <si>
    <t>5.</t>
  </si>
  <si>
    <t>3.</t>
  </si>
  <si>
    <t>30.05. 1982  Virkiä - Manse PP  10-7</t>
  </si>
  <si>
    <t xml:space="preserve">  32 v   4 kk 13 pv</t>
  </si>
  <si>
    <t>03.08. 1982  RPL - Manse PP  10-5</t>
  </si>
  <si>
    <t xml:space="preserve">  32 v   6 kk 17 pv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</si>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</sst>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2.2851562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42578125" style="74" customWidth="1"/>
    <col min="16" max="18" width="5.7109375" style="78" customWidth="1"/>
    <col min="19" max="19" width="5.7109375" style="77" customWidth="1"/>
    <col min="20" max="20" width="0.7109375" style="37" customWidth="1"/>
    <col min="21" max="28" width="5.7109375" style="74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76"/>
      <c r="Q1" s="76"/>
      <c r="R1" s="7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44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52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1982</v>
      </c>
      <c r="C4" s="27" t="s">
        <v>53</v>
      </c>
      <c r="D4" s="41" t="s">
        <v>40</v>
      </c>
      <c r="E4" s="27">
        <v>18</v>
      </c>
      <c r="F4" s="27">
        <v>1</v>
      </c>
      <c r="G4" s="27">
        <v>30</v>
      </c>
      <c r="H4" s="27">
        <v>8</v>
      </c>
      <c r="I4" s="27">
        <v>75</v>
      </c>
      <c r="J4" s="27">
        <v>13</v>
      </c>
      <c r="K4" s="27">
        <v>14</v>
      </c>
      <c r="L4" s="27">
        <v>17</v>
      </c>
      <c r="M4" s="27">
        <v>31</v>
      </c>
      <c r="N4" s="30">
        <v>0.6</v>
      </c>
      <c r="O4" s="25">
        <v>125</v>
      </c>
      <c r="P4" s="19" t="s">
        <v>45</v>
      </c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1983</v>
      </c>
      <c r="C5" s="27" t="s">
        <v>57</v>
      </c>
      <c r="D5" s="41" t="s">
        <v>58</v>
      </c>
      <c r="E5" s="27">
        <v>18</v>
      </c>
      <c r="F5" s="27">
        <v>4</v>
      </c>
      <c r="G5" s="27">
        <v>20</v>
      </c>
      <c r="H5" s="27">
        <v>8</v>
      </c>
      <c r="I5" s="27">
        <v>71</v>
      </c>
      <c r="J5" s="27">
        <v>8</v>
      </c>
      <c r="K5" s="27">
        <v>16</v>
      </c>
      <c r="L5" s="27">
        <v>23</v>
      </c>
      <c r="M5" s="27">
        <v>24</v>
      </c>
      <c r="N5" s="30">
        <v>0.68932038834951459</v>
      </c>
      <c r="O5" s="25">
        <v>103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1984</v>
      </c>
      <c r="C6" s="27" t="s">
        <v>59</v>
      </c>
      <c r="D6" s="41" t="s">
        <v>58</v>
      </c>
      <c r="E6" s="27">
        <v>18</v>
      </c>
      <c r="F6" s="27">
        <v>3</v>
      </c>
      <c r="G6" s="27">
        <v>22</v>
      </c>
      <c r="H6" s="27">
        <v>20</v>
      </c>
      <c r="I6" s="27">
        <v>89</v>
      </c>
      <c r="J6" s="27">
        <v>20</v>
      </c>
      <c r="K6" s="27">
        <v>19</v>
      </c>
      <c r="L6" s="27">
        <v>25</v>
      </c>
      <c r="M6" s="27">
        <v>25</v>
      </c>
      <c r="N6" s="30">
        <v>0.66917293233082709</v>
      </c>
      <c r="O6" s="25">
        <v>133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1985</v>
      </c>
      <c r="C7" s="27" t="s">
        <v>60</v>
      </c>
      <c r="D7" s="41" t="s">
        <v>40</v>
      </c>
      <c r="E7" s="27">
        <v>17</v>
      </c>
      <c r="F7" s="27">
        <v>0</v>
      </c>
      <c r="G7" s="27">
        <v>28</v>
      </c>
      <c r="H7" s="27">
        <v>8</v>
      </c>
      <c r="I7" s="27">
        <v>76</v>
      </c>
      <c r="J7" s="27">
        <v>8</v>
      </c>
      <c r="K7" s="27">
        <v>20</v>
      </c>
      <c r="L7" s="27">
        <v>20</v>
      </c>
      <c r="M7" s="27">
        <v>28</v>
      </c>
      <c r="N7" s="30">
        <v>0.69090909090909092</v>
      </c>
      <c r="O7" s="25">
        <v>110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1986</v>
      </c>
      <c r="C8" s="43" t="s">
        <v>39</v>
      </c>
      <c r="D8" s="41" t="s">
        <v>40</v>
      </c>
      <c r="E8" s="27">
        <v>13</v>
      </c>
      <c r="F8" s="27">
        <v>0</v>
      </c>
      <c r="G8" s="27">
        <v>6</v>
      </c>
      <c r="H8" s="27">
        <v>1</v>
      </c>
      <c r="I8" s="27">
        <v>24</v>
      </c>
      <c r="J8" s="27">
        <v>3</v>
      </c>
      <c r="K8" s="27">
        <v>6</v>
      </c>
      <c r="L8" s="27">
        <v>9</v>
      </c>
      <c r="M8" s="27">
        <v>6</v>
      </c>
      <c r="N8" s="75" t="s">
        <v>41</v>
      </c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63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1987</v>
      </c>
      <c r="C9" s="43"/>
      <c r="D9" s="41"/>
      <c r="E9" s="27"/>
      <c r="F9" s="27"/>
      <c r="G9" s="27"/>
      <c r="H9" s="27"/>
      <c r="I9" s="27"/>
      <c r="J9" s="27"/>
      <c r="K9" s="27"/>
      <c r="L9" s="27"/>
      <c r="M9" s="27"/>
      <c r="N9" s="75"/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63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1988</v>
      </c>
      <c r="C10" s="43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75"/>
      <c r="O10" s="25">
        <v>0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63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1989</v>
      </c>
      <c r="C11" s="43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75"/>
      <c r="O11" s="25">
        <v>0</v>
      </c>
      <c r="P11" s="19"/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63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1990</v>
      </c>
      <c r="C12" s="43"/>
      <c r="D12" s="41"/>
      <c r="E12" s="27"/>
      <c r="F12" s="27"/>
      <c r="G12" s="27"/>
      <c r="H12" s="27"/>
      <c r="I12" s="27"/>
      <c r="J12" s="27"/>
      <c r="K12" s="27"/>
      <c r="L12" s="27"/>
      <c r="M12" s="27"/>
      <c r="N12" s="30"/>
      <c r="O12" s="25">
        <v>0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63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79">
        <v>1991</v>
      </c>
      <c r="C13" s="79"/>
      <c r="D13" s="80" t="s">
        <v>46</v>
      </c>
      <c r="E13" s="79"/>
      <c r="F13" s="81" t="s">
        <v>47</v>
      </c>
      <c r="G13" s="82"/>
      <c r="H13" s="83"/>
      <c r="I13" s="79"/>
      <c r="J13" s="79"/>
      <c r="K13" s="79"/>
      <c r="L13" s="79"/>
      <c r="M13" s="79"/>
      <c r="N13" s="84"/>
      <c r="O13" s="25">
        <v>0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63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79">
        <v>1992</v>
      </c>
      <c r="C14" s="79"/>
      <c r="D14" s="80" t="s">
        <v>46</v>
      </c>
      <c r="E14" s="79"/>
      <c r="F14" s="81" t="s">
        <v>47</v>
      </c>
      <c r="G14" s="82"/>
      <c r="H14" s="83"/>
      <c r="I14" s="79"/>
      <c r="J14" s="79"/>
      <c r="K14" s="79"/>
      <c r="L14" s="79"/>
      <c r="M14" s="79"/>
      <c r="N14" s="84"/>
      <c r="O14" s="25">
        <v>0</v>
      </c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63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79">
        <v>1993</v>
      </c>
      <c r="C15" s="79"/>
      <c r="D15" s="80" t="s">
        <v>46</v>
      </c>
      <c r="E15" s="79"/>
      <c r="F15" s="81" t="s">
        <v>47</v>
      </c>
      <c r="G15" s="82"/>
      <c r="H15" s="83"/>
      <c r="I15" s="79"/>
      <c r="J15" s="79"/>
      <c r="K15" s="79"/>
      <c r="L15" s="79"/>
      <c r="M15" s="79"/>
      <c r="N15" s="84"/>
      <c r="O15" s="25">
        <v>0</v>
      </c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63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0">SUM(E4:E14)</f>
        <v>84</v>
      </c>
      <c r="F16" s="19">
        <f t="shared" si="0"/>
        <v>8</v>
      </c>
      <c r="G16" s="19">
        <f t="shared" si="0"/>
        <v>106</v>
      </c>
      <c r="H16" s="19">
        <f t="shared" si="0"/>
        <v>45</v>
      </c>
      <c r="I16" s="19">
        <f t="shared" si="0"/>
        <v>335</v>
      </c>
      <c r="J16" s="19">
        <f t="shared" si="0"/>
        <v>52</v>
      </c>
      <c r="K16" s="19">
        <f t="shared" si="0"/>
        <v>75</v>
      </c>
      <c r="L16" s="19">
        <f t="shared" si="0"/>
        <v>94</v>
      </c>
      <c r="M16" s="19">
        <f t="shared" si="0"/>
        <v>114</v>
      </c>
      <c r="N16" s="31">
        <f>PRODUCT(311/O16)</f>
        <v>0.66029723991507427</v>
      </c>
      <c r="O16" s="32">
        <f>SUM(O4:O15)</f>
        <v>471</v>
      </c>
      <c r="P16" s="19"/>
      <c r="Q16" s="19"/>
      <c r="R16" s="19"/>
      <c r="S16" s="19"/>
      <c r="T16" s="25" t="e">
        <f t="shared" ref="T16" si="1">PRODUCT(L16/S16)</f>
        <v>#DIV/0!</v>
      </c>
      <c r="U16" s="19">
        <f t="shared" ref="U16:AJ16" si="2">SUM(U4:U14)</f>
        <v>0</v>
      </c>
      <c r="V16" s="19">
        <f t="shared" si="2"/>
        <v>0</v>
      </c>
      <c r="W16" s="19">
        <f t="shared" si="2"/>
        <v>0</v>
      </c>
      <c r="X16" s="19">
        <f t="shared" si="2"/>
        <v>0</v>
      </c>
      <c r="Y16" s="19">
        <f t="shared" si="2"/>
        <v>0</v>
      </c>
      <c r="Z16" s="19">
        <f t="shared" si="2"/>
        <v>0</v>
      </c>
      <c r="AA16" s="19">
        <f t="shared" si="2"/>
        <v>0</v>
      </c>
      <c r="AB16" s="19">
        <f t="shared" si="2"/>
        <v>0</v>
      </c>
      <c r="AC16" s="19">
        <f t="shared" si="2"/>
        <v>0</v>
      </c>
      <c r="AD16" s="19">
        <f t="shared" si="2"/>
        <v>0</v>
      </c>
      <c r="AE16" s="19">
        <f t="shared" si="2"/>
        <v>0</v>
      </c>
      <c r="AF16" s="19">
        <f t="shared" si="2"/>
        <v>0</v>
      </c>
      <c r="AG16" s="19">
        <f t="shared" si="2"/>
        <v>0</v>
      </c>
      <c r="AH16" s="19">
        <f t="shared" si="2"/>
        <v>0</v>
      </c>
      <c r="AI16" s="19">
        <f t="shared" si="2"/>
        <v>0</v>
      </c>
      <c r="AJ16" s="19">
        <f t="shared" si="2"/>
        <v>1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f>SUM(F16:H16)+((I16-F16-G16)/3)+(E16/3)+(AE16*25)+(AF16*25)+(AG16*10)+(AH16*25)+(AI16*20)+(AJ16*15)</f>
        <v>275.66666666666669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51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35</v>
      </c>
      <c r="O19" s="25"/>
      <c r="P19" s="41" t="s">
        <v>30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42"/>
      <c r="AD19" s="13"/>
      <c r="AE19" s="13"/>
      <c r="AF19" s="13"/>
      <c r="AG19" s="13"/>
      <c r="AH19" s="13"/>
      <c r="AI19" s="13"/>
      <c r="AJ19" s="13"/>
      <c r="AK19" s="43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15</v>
      </c>
      <c r="C20" s="13"/>
      <c r="D20" s="44"/>
      <c r="E20" s="27">
        <f>PRODUCT(E16)</f>
        <v>84</v>
      </c>
      <c r="F20" s="27">
        <f>PRODUCT(F16)</f>
        <v>8</v>
      </c>
      <c r="G20" s="27">
        <f>PRODUCT(G16)</f>
        <v>106</v>
      </c>
      <c r="H20" s="27">
        <f>PRODUCT(H16)</f>
        <v>45</v>
      </c>
      <c r="I20" s="27">
        <f>PRODUCT(I16)</f>
        <v>335</v>
      </c>
      <c r="J20" s="1"/>
      <c r="K20" s="45">
        <f>PRODUCT((F20+G20)/E20)</f>
        <v>1.3571428571428572</v>
      </c>
      <c r="L20" s="45">
        <f>PRODUCT(H20/E20)</f>
        <v>0.5357142857142857</v>
      </c>
      <c r="M20" s="45">
        <f>PRODUCT(I20/E20)</f>
        <v>3.9880952380952381</v>
      </c>
      <c r="N20" s="30">
        <f>PRODUCT(N16)</f>
        <v>0.66029723991507427</v>
      </c>
      <c r="O20" s="25">
        <f>PRODUCT(O16)</f>
        <v>471</v>
      </c>
      <c r="P20" s="46" t="s">
        <v>31</v>
      </c>
      <c r="Q20" s="47"/>
      <c r="R20" s="47"/>
      <c r="S20" s="53" t="s">
        <v>55</v>
      </c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4" t="s">
        <v>36</v>
      </c>
      <c r="AE20" s="53"/>
      <c r="AF20" s="53" t="s">
        <v>56</v>
      </c>
      <c r="AG20" s="53"/>
      <c r="AH20" s="53"/>
      <c r="AI20" s="53"/>
      <c r="AJ20" s="54"/>
      <c r="AK20" s="55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8" t="s">
        <v>16</v>
      </c>
      <c r="C21" s="49"/>
      <c r="D21" s="50"/>
      <c r="E21" s="27"/>
      <c r="F21" s="27"/>
      <c r="G21" s="27"/>
      <c r="H21" s="27"/>
      <c r="I21" s="27"/>
      <c r="J21" s="1"/>
      <c r="K21" s="45"/>
      <c r="L21" s="45"/>
      <c r="M21" s="45"/>
      <c r="N21" s="30"/>
      <c r="O21" s="25"/>
      <c r="P21" s="51" t="s">
        <v>32</v>
      </c>
      <c r="Q21" s="52"/>
      <c r="R21" s="52"/>
      <c r="S21" s="53" t="s">
        <v>55</v>
      </c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4" t="s">
        <v>36</v>
      </c>
      <c r="AE21" s="53"/>
      <c r="AF21" s="53" t="s">
        <v>56</v>
      </c>
      <c r="AG21" s="53"/>
      <c r="AH21" s="53"/>
      <c r="AI21" s="53"/>
      <c r="AJ21" s="54"/>
      <c r="AK21" s="55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6" t="s">
        <v>17</v>
      </c>
      <c r="C22" s="57"/>
      <c r="D22" s="58"/>
      <c r="E22" s="28"/>
      <c r="F22" s="28"/>
      <c r="G22" s="28"/>
      <c r="H22" s="28"/>
      <c r="I22" s="28"/>
      <c r="J22" s="1"/>
      <c r="K22" s="59"/>
      <c r="L22" s="59"/>
      <c r="M22" s="59"/>
      <c r="N22" s="60"/>
      <c r="O22" s="25"/>
      <c r="P22" s="51" t="s">
        <v>33</v>
      </c>
      <c r="Q22" s="52"/>
      <c r="R22" s="52"/>
      <c r="S22" s="53" t="s">
        <v>61</v>
      </c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4" t="s">
        <v>38</v>
      </c>
      <c r="AE22" s="53"/>
      <c r="AF22" s="53" t="s">
        <v>62</v>
      </c>
      <c r="AG22" s="53"/>
      <c r="AH22" s="53"/>
      <c r="AI22" s="53"/>
      <c r="AJ22" s="54"/>
      <c r="AK22" s="55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61" t="s">
        <v>18</v>
      </c>
      <c r="C23" s="62"/>
      <c r="D23" s="63"/>
      <c r="E23" s="19">
        <f>SUM(E20:E22)</f>
        <v>84</v>
      </c>
      <c r="F23" s="19">
        <f>SUM(F20:F22)</f>
        <v>8</v>
      </c>
      <c r="G23" s="19">
        <f>SUM(G20:G22)</f>
        <v>106</v>
      </c>
      <c r="H23" s="19">
        <f>SUM(H20:H22)</f>
        <v>45</v>
      </c>
      <c r="I23" s="19">
        <f>SUM(I20:I22)</f>
        <v>335</v>
      </c>
      <c r="J23" s="1"/>
      <c r="K23" s="64">
        <f>PRODUCT((F23+G23)/E23)</f>
        <v>1.3571428571428572</v>
      </c>
      <c r="L23" s="64">
        <f>PRODUCT(H23/E23)</f>
        <v>0.5357142857142857</v>
      </c>
      <c r="M23" s="64">
        <f>PRODUCT(I23/E23)</f>
        <v>3.9880952380952381</v>
      </c>
      <c r="N23" s="31">
        <v>0.66</v>
      </c>
      <c r="O23" s="25">
        <f>SUM(O20:O22)</f>
        <v>471</v>
      </c>
      <c r="P23" s="65" t="s">
        <v>34</v>
      </c>
      <c r="Q23" s="66"/>
      <c r="R23" s="66"/>
      <c r="S23" s="67" t="s">
        <v>63</v>
      </c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8" t="s">
        <v>54</v>
      </c>
      <c r="AE23" s="67"/>
      <c r="AF23" s="67" t="s">
        <v>64</v>
      </c>
      <c r="AG23" s="67"/>
      <c r="AH23" s="67"/>
      <c r="AI23" s="67"/>
      <c r="AJ23" s="68"/>
      <c r="AK23" s="69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0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37</v>
      </c>
      <c r="C25" s="1"/>
      <c r="D25" s="1" t="s">
        <v>49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65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48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2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1"/>
      <c r="N29" s="7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2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1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1"/>
      <c r="N36" s="7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0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72"/>
      <c r="AN37" s="72"/>
      <c r="AO37" s="72"/>
      <c r="AP37" s="72"/>
      <c r="AQ37" s="72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0"/>
      <c r="AB38" s="70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72"/>
      <c r="AN38" s="72"/>
      <c r="AO38" s="72"/>
      <c r="AP38" s="72"/>
      <c r="AQ38" s="72"/>
    </row>
    <row r="39" spans="1:43" ht="15" customHeight="1" x14ac:dyDescent="0.25">
      <c r="A39" s="7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0"/>
      <c r="AB39" s="70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7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0"/>
      <c r="AB40" s="70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0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73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1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7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0"/>
      <c r="AB43" s="70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0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0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0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0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0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</sheetData>
  <sortState ref="B12:AK15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2019-01-27T11:10:55Z</dcterms:modified>
</cp:coreProperties>
</file>