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8" i="1" l="1"/>
  <c r="E18" i="1"/>
  <c r="F18" i="1"/>
  <c r="G18" i="1"/>
  <c r="H18" i="1"/>
  <c r="I18" i="1"/>
  <c r="J18" i="1"/>
  <c r="K18" i="1"/>
  <c r="L18" i="1"/>
  <c r="M18" i="1"/>
  <c r="U18" i="1"/>
  <c r="V18" i="1"/>
  <c r="W18" i="1"/>
  <c r="X18" i="1"/>
  <c r="Y18" i="1"/>
  <c r="Z18" i="1"/>
  <c r="E24" i="1" s="1"/>
  <c r="AA18" i="1"/>
  <c r="F24" i="1" s="1"/>
  <c r="AB18" i="1"/>
  <c r="G24" i="1" s="1"/>
  <c r="AC18" i="1"/>
  <c r="H24" i="1" s="1"/>
  <c r="AD18" i="1"/>
  <c r="I24" i="1" s="1"/>
  <c r="N24" i="1" s="1"/>
  <c r="AE18" i="1"/>
  <c r="AF18" i="1"/>
  <c r="AG18" i="1"/>
  <c r="AH18" i="1"/>
  <c r="AI18" i="1"/>
  <c r="AJ18" i="1"/>
  <c r="M24" i="1" l="1"/>
  <c r="K24" i="1"/>
  <c r="L24" i="1"/>
  <c r="D19" i="1"/>
  <c r="N18" i="1"/>
  <c r="I22" i="1"/>
  <c r="H22" i="1"/>
  <c r="G22" i="1"/>
  <c r="F22" i="1"/>
  <c r="E22" i="1"/>
  <c r="H25" i="1" l="1"/>
  <c r="G25" i="1"/>
  <c r="L22" i="1"/>
  <c r="E25" i="1"/>
  <c r="M22" i="1"/>
  <c r="I25" i="1"/>
  <c r="F25" i="1"/>
  <c r="K22" i="1"/>
  <c r="L25" i="1" l="1"/>
  <c r="K25" i="1"/>
  <c r="M25" i="1"/>
  <c r="N22" i="1"/>
  <c r="O22" i="1"/>
  <c r="O25" i="1" s="1"/>
  <c r="N25" i="1" s="1"/>
</calcChain>
</file>

<file path=xl/sharedStrings.xml><?xml version="1.0" encoding="utf-8"?>
<sst xmlns="http://schemas.openxmlformats.org/spreadsheetml/2006/main" count="109" uniqueCount="63">
  <si>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</si>
  <si>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</si>
  <si>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</si>
  <si>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</si>
  <si>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</si>
  <si>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</si>
  <si>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</si>
  <si>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</si>
  <si>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</si>
  <si>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</si>
  <si>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</si>
  <si>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</si>
  <si>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</si>
  <si>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</si>
  <si>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</si>
  <si>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</si>
  <si>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</si>
  <si>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</si>
  <si>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</si>
  <si>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</si>
  <si>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</si>
  <si>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</si>
  <si>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</si>
  <si>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</si>
  <si>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</si>
  <si>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</si>
  <si>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</si>
  <si>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</si>
  <si>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</si>
  <si>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</si>
  <si>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</si>
  <si>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</si>
  <si>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</si>
  <si>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</si>
  <si>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</si>
  <si>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Lukko</t>
  </si>
  <si>
    <t>1.  ottelu</t>
  </si>
  <si>
    <t>ykköspesis</t>
  </si>
  <si>
    <t>LaJy</t>
  </si>
  <si>
    <t>Seurat</t>
  </si>
  <si>
    <t>LaJy = Laitilan Jyske  (1911),  kasvattajaseura</t>
  </si>
  <si>
    <t>Fera 2</t>
  </si>
  <si>
    <t>Fera = Fera, Rauma  (1958)</t>
  </si>
  <si>
    <t>suomensarja</t>
  </si>
  <si>
    <t>Lukko = Fera, Rauma  (1958)</t>
  </si>
  <si>
    <t>6.</t>
  </si>
  <si>
    <t>Henna Nurmi</t>
  </si>
  <si>
    <t>3.1.1992   Mynämäki</t>
  </si>
  <si>
    <t>MyVe</t>
  </si>
  <si>
    <t>MyVe = Mynämäen Vesa  (1920)</t>
  </si>
  <si>
    <t>11.05. 2017  Manse PP - Lukko  2-0  (1-0, 3-0)</t>
  </si>
  <si>
    <t xml:space="preserve">Lyöty </t>
  </si>
  <si>
    <t xml:space="preserve">Tuotu </t>
  </si>
  <si>
    <t>25 v   4 kk   8 pv</t>
  </si>
  <si>
    <t>2.  ottelu</t>
  </si>
  <si>
    <t>14.05. 2019  Tahko - MyVe  2-1  (1-3, 2-0, 2-1)</t>
  </si>
  <si>
    <t>27 v   4 kk 11 pv</t>
  </si>
  <si>
    <t>17.  ottelu</t>
  </si>
  <si>
    <t>19.06. 2019  MyVe - SMJ  0-2  (5-7, 1-5)</t>
  </si>
  <si>
    <t>27 v   5 kk 16 pv</t>
  </si>
  <si>
    <t>L+T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</si>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</sst>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8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5" customWidth="1"/>
    <col min="37" max="37" width="6.7109375" style="25" customWidth="1"/>
    <col min="38" max="38" width="42.285156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2008</v>
      </c>
      <c r="C4" s="26"/>
      <c r="D4" s="27" t="s">
        <v>38</v>
      </c>
      <c r="E4" s="26"/>
      <c r="F4" s="28" t="s">
        <v>37</v>
      </c>
      <c r="G4" s="64"/>
      <c r="H4" s="63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41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2009</v>
      </c>
      <c r="C5" s="26"/>
      <c r="D5" s="27" t="s">
        <v>38</v>
      </c>
      <c r="E5" s="26"/>
      <c r="F5" s="28" t="s">
        <v>37</v>
      </c>
      <c r="G5" s="64"/>
      <c r="H5" s="63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2010</v>
      </c>
      <c r="C6" s="26"/>
      <c r="D6" s="27" t="s">
        <v>38</v>
      </c>
      <c r="E6" s="26"/>
      <c r="F6" s="28" t="s">
        <v>37</v>
      </c>
      <c r="G6" s="64"/>
      <c r="H6" s="63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2011</v>
      </c>
      <c r="C7" s="26"/>
      <c r="D7" s="27" t="s">
        <v>41</v>
      </c>
      <c r="E7" s="26"/>
      <c r="F7" s="28" t="s">
        <v>37</v>
      </c>
      <c r="G7" s="64"/>
      <c r="H7" s="63"/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5">
        <v>2012</v>
      </c>
      <c r="C8" s="65"/>
      <c r="D8" s="66" t="s">
        <v>48</v>
      </c>
      <c r="E8" s="65"/>
      <c r="F8" s="67" t="s">
        <v>43</v>
      </c>
      <c r="G8" s="68"/>
      <c r="H8" s="69"/>
      <c r="I8" s="65"/>
      <c r="J8" s="65"/>
      <c r="K8" s="65"/>
      <c r="L8" s="65"/>
      <c r="M8" s="65"/>
      <c r="N8" s="70"/>
      <c r="O8" s="34">
        <v>0</v>
      </c>
      <c r="P8" s="18"/>
      <c r="Q8" s="18"/>
      <c r="R8" s="18"/>
      <c r="S8" s="18"/>
      <c r="T8" s="24"/>
      <c r="U8" s="30"/>
      <c r="V8" s="30"/>
      <c r="W8" s="30"/>
      <c r="X8" s="30"/>
      <c r="Y8" s="30"/>
      <c r="Z8" s="31"/>
      <c r="AA8" s="31"/>
      <c r="AB8" s="31"/>
      <c r="AC8" s="31"/>
      <c r="AD8" s="31"/>
      <c r="AE8" s="30"/>
      <c r="AF8" s="30"/>
      <c r="AG8" s="35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65">
        <v>2013</v>
      </c>
      <c r="C9" s="65"/>
      <c r="D9" s="66" t="s">
        <v>48</v>
      </c>
      <c r="E9" s="65"/>
      <c r="F9" s="67" t="s">
        <v>43</v>
      </c>
      <c r="G9" s="68"/>
      <c r="H9" s="69"/>
      <c r="I9" s="65"/>
      <c r="J9" s="65"/>
      <c r="K9" s="65"/>
      <c r="L9" s="65"/>
      <c r="M9" s="65"/>
      <c r="N9" s="70"/>
      <c r="O9" s="34">
        <v>0</v>
      </c>
      <c r="P9" s="18"/>
      <c r="Q9" s="18"/>
      <c r="R9" s="18"/>
      <c r="S9" s="18"/>
      <c r="T9" s="24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5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5">
        <v>2014</v>
      </c>
      <c r="C10" s="65"/>
      <c r="D10" s="66" t="s">
        <v>48</v>
      </c>
      <c r="E10" s="65"/>
      <c r="F10" s="67" t="s">
        <v>43</v>
      </c>
      <c r="G10" s="68"/>
      <c r="H10" s="69"/>
      <c r="I10" s="65"/>
      <c r="J10" s="65"/>
      <c r="K10" s="65"/>
      <c r="L10" s="65"/>
      <c r="M10" s="65"/>
      <c r="N10" s="70"/>
      <c r="O10" s="34">
        <v>0</v>
      </c>
      <c r="P10" s="18"/>
      <c r="Q10" s="18"/>
      <c r="R10" s="18"/>
      <c r="S10" s="18"/>
      <c r="T10" s="24"/>
      <c r="U10" s="30"/>
      <c r="V10" s="30"/>
      <c r="W10" s="30"/>
      <c r="X10" s="30"/>
      <c r="Y10" s="30"/>
      <c r="Z10" s="31"/>
      <c r="AA10" s="31"/>
      <c r="AB10" s="31"/>
      <c r="AC10" s="31"/>
      <c r="AD10" s="31"/>
      <c r="AE10" s="30"/>
      <c r="AF10" s="30"/>
      <c r="AG10" s="35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2015</v>
      </c>
      <c r="C11" s="26"/>
      <c r="D11" s="27" t="s">
        <v>48</v>
      </c>
      <c r="E11" s="26"/>
      <c r="F11" s="28" t="s">
        <v>37</v>
      </c>
      <c r="G11" s="64"/>
      <c r="H11" s="63"/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/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/>
      <c r="D12" s="27" t="s">
        <v>48</v>
      </c>
      <c r="E12" s="26"/>
      <c r="F12" s="28" t="s">
        <v>37</v>
      </c>
      <c r="G12" s="64"/>
      <c r="H12" s="63"/>
      <c r="I12" s="26"/>
      <c r="J12" s="26"/>
      <c r="K12" s="26"/>
      <c r="L12" s="26"/>
      <c r="M12" s="26"/>
      <c r="N12" s="29"/>
      <c r="O12" s="24"/>
      <c r="P12" s="18"/>
      <c r="Q12" s="18"/>
      <c r="R12" s="18"/>
      <c r="S12" s="18"/>
      <c r="T12" s="24"/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2017</v>
      </c>
      <c r="C13" s="26"/>
      <c r="D13" s="27" t="s">
        <v>48</v>
      </c>
      <c r="E13" s="26"/>
      <c r="F13" s="28" t="s">
        <v>37</v>
      </c>
      <c r="G13" s="64"/>
      <c r="H13" s="63"/>
      <c r="I13" s="26"/>
      <c r="J13" s="26"/>
      <c r="K13" s="26"/>
      <c r="L13" s="26"/>
      <c r="M13" s="26"/>
      <c r="N13" s="29"/>
      <c r="O13" s="24"/>
      <c r="P13" s="18"/>
      <c r="Q13" s="18"/>
      <c r="R13" s="18"/>
      <c r="S13" s="18"/>
      <c r="T13" s="24"/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0">
        <v>2017</v>
      </c>
      <c r="C14" s="30" t="s">
        <v>45</v>
      </c>
      <c r="D14" s="32" t="s">
        <v>35</v>
      </c>
      <c r="E14" s="30">
        <v>5</v>
      </c>
      <c r="F14" s="30">
        <v>0</v>
      </c>
      <c r="G14" s="30">
        <v>0</v>
      </c>
      <c r="H14" s="30">
        <v>0</v>
      </c>
      <c r="I14" s="30">
        <v>5</v>
      </c>
      <c r="J14" s="30">
        <v>4</v>
      </c>
      <c r="K14" s="30">
        <v>0</v>
      </c>
      <c r="L14" s="30">
        <v>1</v>
      </c>
      <c r="M14" s="30">
        <v>0</v>
      </c>
      <c r="N14" s="33">
        <v>0.22720000000000001</v>
      </c>
      <c r="O14" s="34">
        <v>22</v>
      </c>
      <c r="P14" s="18"/>
      <c r="Q14" s="18"/>
      <c r="R14" s="18"/>
      <c r="S14" s="18"/>
      <c r="T14" s="24"/>
      <c r="U14" s="30"/>
      <c r="V14" s="30"/>
      <c r="W14" s="30"/>
      <c r="X14" s="30"/>
      <c r="Y14" s="30"/>
      <c r="Z14" s="31"/>
      <c r="AA14" s="31"/>
      <c r="AB14" s="31"/>
      <c r="AC14" s="31"/>
      <c r="AD14" s="31"/>
      <c r="AE14" s="30"/>
      <c r="AF14" s="30"/>
      <c r="AG14" s="35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2018</v>
      </c>
      <c r="C15" s="26"/>
      <c r="D15" s="27" t="s">
        <v>48</v>
      </c>
      <c r="E15" s="26"/>
      <c r="F15" s="28" t="s">
        <v>37</v>
      </c>
      <c r="G15" s="64"/>
      <c r="H15" s="63"/>
      <c r="I15" s="26"/>
      <c r="J15" s="26"/>
      <c r="K15" s="26"/>
      <c r="L15" s="26"/>
      <c r="M15" s="26"/>
      <c r="N15" s="29"/>
      <c r="O15" s="24"/>
      <c r="P15" s="18"/>
      <c r="Q15" s="18"/>
      <c r="R15" s="18"/>
      <c r="S15" s="18"/>
      <c r="T15" s="24"/>
      <c r="U15" s="30"/>
      <c r="V15" s="30"/>
      <c r="W15" s="30"/>
      <c r="X15" s="30"/>
      <c r="Y15" s="30"/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0">
        <v>2019</v>
      </c>
      <c r="C16" s="30" t="s">
        <v>61</v>
      </c>
      <c r="D16" s="32" t="s">
        <v>48</v>
      </c>
      <c r="E16" s="30">
        <v>24</v>
      </c>
      <c r="F16" s="30">
        <v>2</v>
      </c>
      <c r="G16" s="30">
        <v>3</v>
      </c>
      <c r="H16" s="30">
        <v>32</v>
      </c>
      <c r="I16" s="30">
        <v>100</v>
      </c>
      <c r="J16" s="30">
        <v>74</v>
      </c>
      <c r="K16" s="30">
        <v>14</v>
      </c>
      <c r="L16" s="30">
        <v>7</v>
      </c>
      <c r="M16" s="30">
        <v>5</v>
      </c>
      <c r="N16" s="33">
        <v>0.5780346820809249</v>
      </c>
      <c r="O16" s="34">
        <v>173</v>
      </c>
      <c r="P16" s="18"/>
      <c r="Q16" s="18" t="s">
        <v>61</v>
      </c>
      <c r="R16" s="18"/>
      <c r="S16" s="18"/>
      <c r="T16" s="24"/>
      <c r="U16" s="30"/>
      <c r="V16" s="30"/>
      <c r="W16" s="30"/>
      <c r="X16" s="30"/>
      <c r="Y16" s="30"/>
      <c r="Z16" s="31">
        <v>3</v>
      </c>
      <c r="AA16" s="31">
        <v>0</v>
      </c>
      <c r="AB16" s="31">
        <v>0</v>
      </c>
      <c r="AC16" s="31">
        <v>1</v>
      </c>
      <c r="AD16" s="31">
        <v>8</v>
      </c>
      <c r="AE16" s="30"/>
      <c r="AF16" s="30"/>
      <c r="AG16" s="35"/>
      <c r="AH16" s="30"/>
      <c r="AI16" s="30"/>
      <c r="AJ16" s="3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0">
        <v>2020</v>
      </c>
      <c r="C17" s="30" t="s">
        <v>62</v>
      </c>
      <c r="D17" s="32" t="s">
        <v>48</v>
      </c>
      <c r="E17" s="30">
        <v>20</v>
      </c>
      <c r="F17" s="30">
        <v>0</v>
      </c>
      <c r="G17" s="30">
        <v>5</v>
      </c>
      <c r="H17" s="30">
        <v>13</v>
      </c>
      <c r="I17" s="30">
        <v>81</v>
      </c>
      <c r="J17" s="30">
        <v>70</v>
      </c>
      <c r="K17" s="30">
        <v>5</v>
      </c>
      <c r="L17" s="30">
        <v>1</v>
      </c>
      <c r="M17" s="30">
        <v>5</v>
      </c>
      <c r="N17" s="33">
        <v>0.6</v>
      </c>
      <c r="O17" s="34">
        <v>135</v>
      </c>
      <c r="P17" s="18"/>
      <c r="Q17" s="18"/>
      <c r="R17" s="18"/>
      <c r="S17" s="18"/>
      <c r="T17" s="24"/>
      <c r="U17" s="30"/>
      <c r="V17" s="30"/>
      <c r="W17" s="30"/>
      <c r="X17" s="30"/>
      <c r="Y17" s="30"/>
      <c r="Z17" s="31"/>
      <c r="AA17" s="31"/>
      <c r="AB17" s="31"/>
      <c r="AC17" s="31"/>
      <c r="AD17" s="31"/>
      <c r="AE17" s="30"/>
      <c r="AF17" s="30"/>
      <c r="AG17" s="35"/>
      <c r="AH17" s="30"/>
      <c r="AI17" s="30"/>
      <c r="AJ17" s="3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0">SUM(E4:E17)</f>
        <v>49</v>
      </c>
      <c r="F18" s="18">
        <f t="shared" si="0"/>
        <v>2</v>
      </c>
      <c r="G18" s="18">
        <f t="shared" si="0"/>
        <v>8</v>
      </c>
      <c r="H18" s="18">
        <f t="shared" si="0"/>
        <v>45</v>
      </c>
      <c r="I18" s="18">
        <f t="shared" si="0"/>
        <v>186</v>
      </c>
      <c r="J18" s="18">
        <f t="shared" si="0"/>
        <v>148</v>
      </c>
      <c r="K18" s="18">
        <f t="shared" si="0"/>
        <v>19</v>
      </c>
      <c r="L18" s="18">
        <f t="shared" si="0"/>
        <v>9</v>
      </c>
      <c r="M18" s="18">
        <f t="shared" si="0"/>
        <v>10</v>
      </c>
      <c r="N18" s="36">
        <f>PRODUCT(I18/O18)</f>
        <v>0.5636363636363636</v>
      </c>
      <c r="O18" s="34">
        <f>SUM(O8:O17)</f>
        <v>330</v>
      </c>
      <c r="P18" s="18"/>
      <c r="Q18" s="18"/>
      <c r="R18" s="18"/>
      <c r="S18" s="18"/>
      <c r="T18" s="24"/>
      <c r="U18" s="18">
        <f t="shared" ref="U18:AJ18" si="1">SUM(U4:U17)</f>
        <v>0</v>
      </c>
      <c r="V18" s="18">
        <f t="shared" si="1"/>
        <v>0</v>
      </c>
      <c r="W18" s="18">
        <f t="shared" si="1"/>
        <v>0</v>
      </c>
      <c r="X18" s="18">
        <f t="shared" si="1"/>
        <v>0</v>
      </c>
      <c r="Y18" s="18">
        <f t="shared" si="1"/>
        <v>0</v>
      </c>
      <c r="Z18" s="18">
        <f t="shared" si="1"/>
        <v>3</v>
      </c>
      <c r="AA18" s="18">
        <f t="shared" si="1"/>
        <v>0</v>
      </c>
      <c r="AB18" s="18">
        <f t="shared" si="1"/>
        <v>0</v>
      </c>
      <c r="AC18" s="18">
        <f t="shared" si="1"/>
        <v>1</v>
      </c>
      <c r="AD18" s="18">
        <f t="shared" si="1"/>
        <v>8</v>
      </c>
      <c r="AE18" s="18">
        <f t="shared" si="1"/>
        <v>0</v>
      </c>
      <c r="AF18" s="18">
        <f t="shared" si="1"/>
        <v>0</v>
      </c>
      <c r="AG18" s="18">
        <f t="shared" si="1"/>
        <v>0</v>
      </c>
      <c r="AH18" s="18">
        <f t="shared" si="1"/>
        <v>0</v>
      </c>
      <c r="AI18" s="18">
        <f t="shared" si="1"/>
        <v>0</v>
      </c>
      <c r="AJ18" s="18">
        <f t="shared" si="1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2" t="s">
        <v>2</v>
      </c>
      <c r="C19" s="37"/>
      <c r="D19" s="38">
        <f>SUM(F18:H18)+((I18-F18-G18)/3)+(E18/3)+(AE18*25)+(AF18*25)+(AG18*10)+(AH18*25)+(AI18*20)+(AJ18*15)</f>
        <v>130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0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41"/>
      <c r="Q20" s="41"/>
      <c r="R20" s="41"/>
      <c r="S20" s="41"/>
      <c r="T20" s="4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22" t="s">
        <v>16</v>
      </c>
      <c r="C21" s="43"/>
      <c r="D21" s="43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18" t="s">
        <v>21</v>
      </c>
      <c r="O21" s="24"/>
      <c r="P21" s="44" t="s">
        <v>32</v>
      </c>
      <c r="Q21" s="12"/>
      <c r="R21" s="12"/>
      <c r="S21" s="12"/>
      <c r="T21" s="45"/>
      <c r="U21" s="45"/>
      <c r="V21" s="45"/>
      <c r="W21" s="45"/>
      <c r="X21" s="45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4" t="s">
        <v>17</v>
      </c>
      <c r="C22" s="12"/>
      <c r="D22" s="46"/>
      <c r="E22" s="30">
        <f>PRODUCT(E18)</f>
        <v>49</v>
      </c>
      <c r="F22" s="30">
        <f>PRODUCT(F18)</f>
        <v>2</v>
      </c>
      <c r="G22" s="30">
        <f>PRODUCT(G18)</f>
        <v>8</v>
      </c>
      <c r="H22" s="30">
        <f>PRODUCT(H18)</f>
        <v>45</v>
      </c>
      <c r="I22" s="30">
        <f>PRODUCT(I18)</f>
        <v>186</v>
      </c>
      <c r="J22" s="1"/>
      <c r="K22" s="47">
        <f>PRODUCT((F22+G22)/E22)</f>
        <v>0.20408163265306123</v>
      </c>
      <c r="L22" s="47">
        <f>PRODUCT(H22/E22)</f>
        <v>0.91836734693877553</v>
      </c>
      <c r="M22" s="47">
        <f>PRODUCT(I22/E22)</f>
        <v>3.795918367346939</v>
      </c>
      <c r="N22" s="33">
        <f>PRODUCT(N18)</f>
        <v>0.5636363636363636</v>
      </c>
      <c r="O22" s="24">
        <f>PRODUCT(O18)</f>
        <v>330</v>
      </c>
      <c r="P22" s="71" t="s">
        <v>33</v>
      </c>
      <c r="Q22" s="72"/>
      <c r="R22" s="73" t="s">
        <v>50</v>
      </c>
      <c r="S22" s="73"/>
      <c r="T22" s="73"/>
      <c r="U22" s="73"/>
      <c r="V22" s="73"/>
      <c r="W22" s="73"/>
      <c r="X22" s="73"/>
      <c r="Y22" s="73"/>
      <c r="Z22" s="73"/>
      <c r="AA22" s="73"/>
      <c r="AB22" s="74" t="s">
        <v>36</v>
      </c>
      <c r="AC22" s="73"/>
      <c r="AD22" s="73" t="s">
        <v>53</v>
      </c>
      <c r="AE22" s="73"/>
      <c r="AF22" s="73"/>
      <c r="AG22" s="73"/>
      <c r="AH22" s="75"/>
      <c r="AI22" s="73"/>
      <c r="AJ22" s="7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8" t="s">
        <v>18</v>
      </c>
      <c r="C23" s="49"/>
      <c r="D23" s="50"/>
      <c r="E23" s="30"/>
      <c r="F23" s="30"/>
      <c r="G23" s="30"/>
      <c r="H23" s="30"/>
      <c r="I23" s="30"/>
      <c r="J23" s="1"/>
      <c r="K23" s="47"/>
      <c r="L23" s="47"/>
      <c r="M23" s="47"/>
      <c r="N23" s="33"/>
      <c r="O23" s="34"/>
      <c r="P23" s="77" t="s">
        <v>51</v>
      </c>
      <c r="Q23" s="78"/>
      <c r="R23" s="79" t="s">
        <v>58</v>
      </c>
      <c r="S23" s="79"/>
      <c r="T23" s="79"/>
      <c r="U23" s="79"/>
      <c r="V23" s="79"/>
      <c r="W23" s="79"/>
      <c r="X23" s="79"/>
      <c r="Y23" s="79"/>
      <c r="Z23" s="79"/>
      <c r="AA23" s="79"/>
      <c r="AB23" s="80" t="s">
        <v>57</v>
      </c>
      <c r="AC23" s="79"/>
      <c r="AD23" s="79" t="s">
        <v>59</v>
      </c>
      <c r="AE23" s="79"/>
      <c r="AF23" s="79"/>
      <c r="AG23" s="79"/>
      <c r="AH23" s="79"/>
      <c r="AI23" s="80"/>
      <c r="AJ23" s="8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1" t="s">
        <v>19</v>
      </c>
      <c r="C24" s="52"/>
      <c r="D24" s="53"/>
      <c r="E24" s="31">
        <f>PRODUCT(Z18)</f>
        <v>3</v>
      </c>
      <c r="F24" s="31">
        <f t="shared" ref="F24:I24" si="2">PRODUCT(AA18)</f>
        <v>0</v>
      </c>
      <c r="G24" s="31">
        <f t="shared" si="2"/>
        <v>0</v>
      </c>
      <c r="H24" s="31">
        <f t="shared" si="2"/>
        <v>1</v>
      </c>
      <c r="I24" s="31">
        <f t="shared" si="2"/>
        <v>8</v>
      </c>
      <c r="J24" s="1"/>
      <c r="K24" s="54">
        <f>PRODUCT((F24+G24)/E24)</f>
        <v>0</v>
      </c>
      <c r="L24" s="54">
        <f>PRODUCT(H24/E24)</f>
        <v>0.33333333333333331</v>
      </c>
      <c r="M24" s="54">
        <f>PRODUCT(I24/E24)</f>
        <v>2.6666666666666665</v>
      </c>
      <c r="N24" s="55">
        <f>PRODUCT(I24/O24)</f>
        <v>0.47058823529411764</v>
      </c>
      <c r="O24" s="24">
        <v>17</v>
      </c>
      <c r="P24" s="77" t="s">
        <v>52</v>
      </c>
      <c r="Q24" s="78"/>
      <c r="R24" s="79" t="s">
        <v>55</v>
      </c>
      <c r="S24" s="79"/>
      <c r="T24" s="79"/>
      <c r="U24" s="79"/>
      <c r="V24" s="79"/>
      <c r="W24" s="79"/>
      <c r="X24" s="79"/>
      <c r="Y24" s="79"/>
      <c r="Z24" s="79"/>
      <c r="AA24" s="79"/>
      <c r="AB24" s="80" t="s">
        <v>54</v>
      </c>
      <c r="AC24" s="79"/>
      <c r="AD24" s="79" t="s">
        <v>56</v>
      </c>
      <c r="AE24" s="79"/>
      <c r="AF24" s="79"/>
      <c r="AG24" s="79"/>
      <c r="AH24" s="79"/>
      <c r="AI24" s="80"/>
      <c r="AJ24" s="8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6" t="s">
        <v>20</v>
      </c>
      <c r="C25" s="57"/>
      <c r="D25" s="58"/>
      <c r="E25" s="18">
        <f>SUM(E22:E24)</f>
        <v>52</v>
      </c>
      <c r="F25" s="18">
        <f>SUM(F22:F24)</f>
        <v>2</v>
      </c>
      <c r="G25" s="18">
        <f>SUM(G22:G24)</f>
        <v>8</v>
      </c>
      <c r="H25" s="18">
        <f>SUM(H22:H24)</f>
        <v>46</v>
      </c>
      <c r="I25" s="18">
        <f>SUM(I22:I24)</f>
        <v>194</v>
      </c>
      <c r="J25" s="1"/>
      <c r="K25" s="59">
        <f>PRODUCT((F25+G25)/E25)</f>
        <v>0.19230769230769232</v>
      </c>
      <c r="L25" s="59">
        <f>PRODUCT(H25/E25)</f>
        <v>0.88461538461538458</v>
      </c>
      <c r="M25" s="59">
        <f>PRODUCT(I25/E25)</f>
        <v>3.7307692307692308</v>
      </c>
      <c r="N25" s="36">
        <f>PRODUCT(I25/O25)</f>
        <v>0.55907780979827093</v>
      </c>
      <c r="O25" s="24">
        <f>SUM(O22:O24)</f>
        <v>347</v>
      </c>
      <c r="P25" s="82" t="s">
        <v>34</v>
      </c>
      <c r="Q25" s="83"/>
      <c r="R25" s="84" t="s">
        <v>58</v>
      </c>
      <c r="S25" s="84"/>
      <c r="T25" s="84"/>
      <c r="U25" s="84"/>
      <c r="V25" s="84"/>
      <c r="W25" s="84"/>
      <c r="X25" s="84"/>
      <c r="Y25" s="84"/>
      <c r="Z25" s="84"/>
      <c r="AA25" s="84"/>
      <c r="AB25" s="85" t="s">
        <v>57</v>
      </c>
      <c r="AC25" s="84"/>
      <c r="AD25" s="84" t="s">
        <v>59</v>
      </c>
      <c r="AE25" s="84"/>
      <c r="AF25" s="84"/>
      <c r="AG25" s="84"/>
      <c r="AH25" s="84"/>
      <c r="AI25" s="85"/>
      <c r="AJ25" s="86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60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9" customFormat="1" ht="15" customHeight="1" x14ac:dyDescent="0.25">
      <c r="A27" s="1"/>
      <c r="B27" s="1" t="s">
        <v>39</v>
      </c>
      <c r="C27" s="1"/>
      <c r="D27" s="1" t="s">
        <v>40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60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42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60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0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44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0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0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0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0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0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0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0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0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0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0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0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0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0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0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0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0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0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0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0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0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0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0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0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0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0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0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0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0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0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0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0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0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0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0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0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0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0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0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0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0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0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0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0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0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0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0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0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0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0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0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0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0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0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0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0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0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0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0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0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0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0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0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0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0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0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0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0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0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0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0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0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0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0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60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60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60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60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60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2"/>
      <c r="O108" s="24"/>
      <c r="P108" s="24"/>
      <c r="Q108" s="24"/>
      <c r="R108" s="24"/>
      <c r="S108" s="24"/>
      <c r="T108" s="24"/>
      <c r="U108" s="1"/>
      <c r="V108" s="42"/>
      <c r="W108" s="1"/>
      <c r="X108" s="1"/>
      <c r="Y108" s="24"/>
      <c r="Z108" s="24"/>
      <c r="AA108" s="60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2"/>
      <c r="O109" s="24"/>
      <c r="P109" s="24"/>
      <c r="Q109" s="24"/>
      <c r="R109" s="24"/>
      <c r="S109" s="24"/>
      <c r="T109" s="24"/>
      <c r="U109" s="1"/>
      <c r="V109" s="42"/>
      <c r="W109" s="1"/>
      <c r="X109" s="1"/>
      <c r="Y109" s="24"/>
      <c r="Z109" s="24"/>
      <c r="AA109" s="60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2"/>
      <c r="O110" s="24"/>
      <c r="P110" s="24"/>
      <c r="Q110" s="24"/>
      <c r="R110" s="24"/>
      <c r="S110" s="24"/>
      <c r="T110" s="24"/>
      <c r="U110" s="1"/>
      <c r="V110" s="42"/>
      <c r="W110" s="1"/>
      <c r="X110" s="1"/>
      <c r="Y110" s="24"/>
      <c r="Z110" s="24"/>
      <c r="AA110" s="60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</sheetData>
  <sortState ref="D26:J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2020-08-24T08:26:46Z</dcterms:modified>
</cp:coreProperties>
</file>