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1" l="1"/>
  <c r="M9" i="1"/>
  <c r="M8" i="1"/>
  <c r="M7" i="1"/>
  <c r="M6" i="1"/>
  <c r="M5" i="1"/>
  <c r="M4" i="1"/>
  <c r="O13" i="1"/>
  <c r="O12" i="1"/>
  <c r="O11" i="1"/>
  <c r="O10" i="1"/>
  <c r="O9" i="1"/>
  <c r="O8" i="1"/>
  <c r="O7" i="1"/>
  <c r="O14" i="1" s="1"/>
  <c r="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H14" i="1"/>
  <c r="H18" i="1" s="1"/>
  <c r="G14" i="1"/>
  <c r="G18" i="1" s="1"/>
  <c r="F14" i="1"/>
  <c r="F18" i="1"/>
  <c r="E14" i="1"/>
  <c r="E18" i="1"/>
  <c r="E21" i="1" s="1"/>
  <c r="D15" i="1"/>
  <c r="F21" i="1"/>
  <c r="H21" i="1" l="1"/>
  <c r="L21" i="1" s="1"/>
  <c r="L18" i="1"/>
  <c r="N14" i="1"/>
  <c r="N18" i="1" s="1"/>
  <c r="O18" i="1"/>
  <c r="O21" i="1" s="1"/>
  <c r="K18" i="1"/>
  <c r="G21" i="1"/>
  <c r="K21" i="1" s="1"/>
  <c r="I21" i="1"/>
  <c r="M21" i="1" s="1"/>
  <c r="M18" i="1"/>
</calcChain>
</file>

<file path=xl/sharedStrings.xml><?xml version="1.0" encoding="utf-8"?>
<sst xmlns="http://schemas.openxmlformats.org/spreadsheetml/2006/main" count="128" uniqueCount="85">
  <si>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</si>
  <si>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</si>
  <si>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</si>
  <si>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</si>
  <si>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</si>
  <si>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</si>
  <si>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</si>
  <si>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</si>
  <si>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</si>
  <si>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</si>
  <si>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</si>
  <si>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</si>
  <si>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</si>
  <si>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</si>
  <si>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</si>
  <si>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</si>
  <si>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</si>
  <si>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</si>
  <si>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</si>
  <si>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</si>
  <si>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</si>
  <si>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</si>
  <si>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</si>
  <si>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</si>
  <si>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</si>
  <si>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</si>
  <si>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</si>
  <si>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</si>
  <si>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</si>
  <si>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</si>
  <si>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</si>
  <si>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</si>
  <si>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</si>
  <si>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ViPa = Vihdin Pallo  (1967)</t>
  </si>
  <si>
    <t>Lippo = Oulun Lippo  (1955)</t>
  </si>
  <si>
    <t>VäVi = Vähänkyrön Viesti  (1938)</t>
  </si>
  <si>
    <t>Seurat:</t>
  </si>
  <si>
    <t>Päivi Niemi</t>
  </si>
  <si>
    <t>2.10.1966</t>
  </si>
  <si>
    <t>3.</t>
  </si>
  <si>
    <t>VäVi</t>
  </si>
  <si>
    <t>----</t>
  </si>
  <si>
    <t>6.</t>
  </si>
  <si>
    <t>9.</t>
  </si>
  <si>
    <t>Lippo</t>
  </si>
  <si>
    <t>Cup</t>
  </si>
  <si>
    <t>10.</t>
  </si>
  <si>
    <t>superpesiskarsinta</t>
  </si>
  <si>
    <t>4.</t>
  </si>
  <si>
    <t>ViPa</t>
  </si>
  <si>
    <t>play off</t>
  </si>
  <si>
    <t>2.</t>
  </si>
  <si>
    <t>pve, mitalisarja</t>
  </si>
  <si>
    <t>5.</t>
  </si>
  <si>
    <t>ENSIMMÄISET</t>
  </si>
  <si>
    <t>Ottelu</t>
  </si>
  <si>
    <t>1.  ottelu</t>
  </si>
  <si>
    <t>Lyöty juoksu</t>
  </si>
  <si>
    <t>Tuotu juoksu</t>
  </si>
  <si>
    <t>Kunnari</t>
  </si>
  <si>
    <t>10.05. 1988  Manse PP - VäVi  11-18</t>
  </si>
  <si>
    <t xml:space="preserve">  21 v   7 kk   8 pv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</si>
  <si>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</si>
  <si>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</si>
  <si>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</si>
  <si>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</si>
  <si>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</si>
  <si>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</si>
  <si>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</si>
  <si>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</si>
  <si>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</si>
  <si>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</si>
  <si>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</si>
  <si>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LIITTO - LEHDISTÖ - KORTTI</t>
  </si>
  <si>
    <t>NAISET</t>
  </si>
  <si>
    <t>Tulos</t>
  </si>
  <si>
    <t xml:space="preserve">  KL-%</t>
  </si>
  <si>
    <t>Liitto</t>
  </si>
  <si>
    <t>Ikä ensimmäisessä ottelussa</t>
  </si>
  <si>
    <t>22 v  2 kk  25 pv</t>
  </si>
  <si>
    <t>18.06. 1989  Vimpeli</t>
  </si>
  <si>
    <t xml:space="preserve">  7-13</t>
  </si>
  <si>
    <t xml:space="preserve">Petri Kaijansinkko </t>
  </si>
  <si>
    <t>vai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</si>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</sst>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6" fillId="7" borderId="1" xfId="0" applyFont="1" applyFill="1" applyBorder="1" applyAlignment="1">
      <alignment vertical="top"/>
    </xf>
    <xf numFmtId="0" fontId="4" fillId="0" borderId="0" xfId="0" applyFont="1" applyFill="1"/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49" fontId="8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12" xfId="0" applyFont="1" applyFill="1" applyBorder="1"/>
    <xf numFmtId="0" fontId="2" fillId="2" borderId="8" xfId="0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8" borderId="1" xfId="0" applyNumberFormat="1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8" borderId="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0" fontId="2" fillId="8" borderId="4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8" borderId="2" xfId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9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45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1987</v>
      </c>
      <c r="C4" s="27" t="s">
        <v>39</v>
      </c>
      <c r="D4" s="41" t="s">
        <v>40</v>
      </c>
      <c r="E4" s="27">
        <v>18</v>
      </c>
      <c r="F4" s="27">
        <v>0</v>
      </c>
      <c r="G4" s="27">
        <v>7</v>
      </c>
      <c r="H4" s="27">
        <v>13</v>
      </c>
      <c r="I4" s="27">
        <v>44</v>
      </c>
      <c r="J4" s="27">
        <v>19</v>
      </c>
      <c r="K4" s="27">
        <v>9</v>
      </c>
      <c r="L4" s="27">
        <v>9</v>
      </c>
      <c r="M4" s="27">
        <f>PRODUCT(F4+G4)</f>
        <v>7</v>
      </c>
      <c r="N4" s="60" t="s">
        <v>41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>
        <v>1</v>
      </c>
      <c r="AC4" s="27"/>
      <c r="AD4" s="27"/>
      <c r="AE4" s="27">
        <v>1</v>
      </c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1988</v>
      </c>
      <c r="C5" s="27" t="s">
        <v>42</v>
      </c>
      <c r="D5" s="41" t="s">
        <v>40</v>
      </c>
      <c r="E5" s="27">
        <v>18</v>
      </c>
      <c r="F5" s="27">
        <v>1</v>
      </c>
      <c r="G5" s="27">
        <v>7</v>
      </c>
      <c r="H5" s="27">
        <v>24</v>
      </c>
      <c r="I5" s="27">
        <v>74</v>
      </c>
      <c r="J5" s="27">
        <v>26</v>
      </c>
      <c r="K5" s="27">
        <v>21</v>
      </c>
      <c r="L5" s="27">
        <v>19</v>
      </c>
      <c r="M5" s="27">
        <f>PRODUCT(F5+G5)</f>
        <v>8</v>
      </c>
      <c r="N5" s="60" t="s">
        <v>41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1989</v>
      </c>
      <c r="C6" s="27" t="s">
        <v>43</v>
      </c>
      <c r="D6" s="41" t="s">
        <v>44</v>
      </c>
      <c r="E6" s="27">
        <v>17</v>
      </c>
      <c r="F6" s="27">
        <v>1</v>
      </c>
      <c r="G6" s="27">
        <v>3</v>
      </c>
      <c r="H6" s="27">
        <v>17</v>
      </c>
      <c r="I6" s="27">
        <v>71</v>
      </c>
      <c r="J6" s="27">
        <v>37</v>
      </c>
      <c r="K6" s="27">
        <v>21</v>
      </c>
      <c r="L6" s="27">
        <v>9</v>
      </c>
      <c r="M6" s="27">
        <f>PRODUCT(F6+G6)</f>
        <v>4</v>
      </c>
      <c r="N6" s="60" t="s">
        <v>41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>
        <v>1</v>
      </c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1990</v>
      </c>
      <c r="C7" s="27" t="s">
        <v>46</v>
      </c>
      <c r="D7" s="41" t="s">
        <v>44</v>
      </c>
      <c r="E7" s="27">
        <v>12</v>
      </c>
      <c r="F7" s="27">
        <v>1</v>
      </c>
      <c r="G7" s="27">
        <v>6</v>
      </c>
      <c r="H7" s="27">
        <v>6</v>
      </c>
      <c r="I7" s="27">
        <v>44</v>
      </c>
      <c r="J7" s="27">
        <v>25</v>
      </c>
      <c r="K7" s="27">
        <v>7</v>
      </c>
      <c r="L7" s="27">
        <v>5</v>
      </c>
      <c r="M7" s="27">
        <f>SUM(F7+G7)</f>
        <v>7</v>
      </c>
      <c r="N7" s="61">
        <v>0.53600000000000003</v>
      </c>
      <c r="O7" s="37">
        <f t="shared" ref="O7:O13" si="0">PRODUCT(I7/N7)</f>
        <v>82.089552238805965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49" t="s">
        <v>47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1991</v>
      </c>
      <c r="C8" s="27" t="s">
        <v>48</v>
      </c>
      <c r="D8" s="41" t="s">
        <v>49</v>
      </c>
      <c r="E8" s="27">
        <v>21</v>
      </c>
      <c r="F8" s="27">
        <v>1</v>
      </c>
      <c r="G8" s="27">
        <v>8</v>
      </c>
      <c r="H8" s="27">
        <v>21</v>
      </c>
      <c r="I8" s="27">
        <v>72</v>
      </c>
      <c r="J8" s="27">
        <v>34</v>
      </c>
      <c r="K8" s="27">
        <v>14</v>
      </c>
      <c r="L8" s="27">
        <v>15</v>
      </c>
      <c r="M8" s="27">
        <f>SUM(F8+G8)</f>
        <v>9</v>
      </c>
      <c r="N8" s="61">
        <v>0.48099999999999998</v>
      </c>
      <c r="O8" s="37">
        <f t="shared" si="0"/>
        <v>149.68814968814971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 t="s">
        <v>50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1992</v>
      </c>
      <c r="C9" s="27" t="s">
        <v>51</v>
      </c>
      <c r="D9" s="41" t="s">
        <v>49</v>
      </c>
      <c r="E9" s="27">
        <v>22</v>
      </c>
      <c r="F9" s="27">
        <v>2</v>
      </c>
      <c r="G9" s="27">
        <v>25</v>
      </c>
      <c r="H9" s="27">
        <v>18</v>
      </c>
      <c r="I9" s="27">
        <v>90</v>
      </c>
      <c r="J9" s="27">
        <v>24</v>
      </c>
      <c r="K9" s="27">
        <v>16</v>
      </c>
      <c r="L9" s="27">
        <v>23</v>
      </c>
      <c r="M9" s="27">
        <f>SUM(F9+G9)</f>
        <v>27</v>
      </c>
      <c r="N9" s="61">
        <v>0.496</v>
      </c>
      <c r="O9" s="37">
        <f t="shared" si="0"/>
        <v>181.45161290322579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54" t="s">
        <v>50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1993</v>
      </c>
      <c r="C10" s="59" t="s">
        <v>48</v>
      </c>
      <c r="D10" s="41" t="s">
        <v>49</v>
      </c>
      <c r="E10" s="27">
        <v>24</v>
      </c>
      <c r="F10" s="27">
        <v>2</v>
      </c>
      <c r="G10" s="27">
        <v>7</v>
      </c>
      <c r="H10" s="27">
        <v>36</v>
      </c>
      <c r="I10" s="27">
        <v>96</v>
      </c>
      <c r="J10" s="27">
        <v>44</v>
      </c>
      <c r="K10" s="27">
        <v>28</v>
      </c>
      <c r="L10" s="27">
        <v>15</v>
      </c>
      <c r="M10" s="27">
        <f>SUM(F10+G10)</f>
        <v>9</v>
      </c>
      <c r="N10" s="61">
        <v>0.53400000000000003</v>
      </c>
      <c r="O10" s="37">
        <f t="shared" si="0"/>
        <v>179.77528089887639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1994</v>
      </c>
      <c r="C11" s="27" t="s">
        <v>39</v>
      </c>
      <c r="D11" s="29" t="s">
        <v>49</v>
      </c>
      <c r="E11" s="27">
        <v>23</v>
      </c>
      <c r="F11" s="27">
        <v>0</v>
      </c>
      <c r="G11" s="27">
        <v>12</v>
      </c>
      <c r="H11" s="27">
        <v>17</v>
      </c>
      <c r="I11" s="27">
        <v>66</v>
      </c>
      <c r="J11" s="27">
        <v>28</v>
      </c>
      <c r="K11" s="27">
        <v>17</v>
      </c>
      <c r="L11" s="27">
        <v>9</v>
      </c>
      <c r="M11" s="27">
        <v>12</v>
      </c>
      <c r="N11" s="61">
        <v>0.53800000000000003</v>
      </c>
      <c r="O11" s="37">
        <f t="shared" si="0"/>
        <v>122.67657992565054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>
        <v>1</v>
      </c>
      <c r="AF11" s="54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1995</v>
      </c>
      <c r="C12" s="27" t="s">
        <v>48</v>
      </c>
      <c r="D12" s="41" t="s">
        <v>49</v>
      </c>
      <c r="E12" s="27">
        <v>22</v>
      </c>
      <c r="F12" s="27">
        <v>3</v>
      </c>
      <c r="G12" s="27">
        <v>9</v>
      </c>
      <c r="H12" s="27">
        <v>30</v>
      </c>
      <c r="I12" s="27">
        <v>89</v>
      </c>
      <c r="J12" s="27">
        <v>44</v>
      </c>
      <c r="K12" s="27">
        <v>18</v>
      </c>
      <c r="L12" s="27">
        <v>15</v>
      </c>
      <c r="M12" s="27">
        <v>12</v>
      </c>
      <c r="N12" s="30">
        <v>0.59699999999999998</v>
      </c>
      <c r="O12" s="37">
        <f t="shared" si="0"/>
        <v>149.07872696817421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1996</v>
      </c>
      <c r="C13" s="27" t="s">
        <v>53</v>
      </c>
      <c r="D13" s="41" t="s">
        <v>49</v>
      </c>
      <c r="E13" s="27">
        <v>24</v>
      </c>
      <c r="F13" s="27">
        <v>1</v>
      </c>
      <c r="G13" s="27">
        <v>11</v>
      </c>
      <c r="H13" s="27">
        <v>25</v>
      </c>
      <c r="I13" s="27">
        <v>92</v>
      </c>
      <c r="J13" s="27">
        <v>39</v>
      </c>
      <c r="K13" s="27">
        <v>26</v>
      </c>
      <c r="L13" s="27">
        <v>15</v>
      </c>
      <c r="M13" s="27">
        <v>12</v>
      </c>
      <c r="N13" s="30">
        <v>0.50800000000000001</v>
      </c>
      <c r="O13" s="37">
        <f t="shared" si="0"/>
        <v>181.10236220472441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SUM(E4:E13)</f>
        <v>201</v>
      </c>
      <c r="F14" s="19">
        <f t="shared" si="1"/>
        <v>12</v>
      </c>
      <c r="G14" s="19">
        <f t="shared" si="1"/>
        <v>95</v>
      </c>
      <c r="H14" s="19">
        <f t="shared" si="1"/>
        <v>207</v>
      </c>
      <c r="I14" s="19">
        <f t="shared" si="1"/>
        <v>738</v>
      </c>
      <c r="J14" s="19">
        <f t="shared" si="1"/>
        <v>320</v>
      </c>
      <c r="K14" s="19">
        <f t="shared" si="1"/>
        <v>177</v>
      </c>
      <c r="L14" s="19">
        <f t="shared" si="1"/>
        <v>134</v>
      </c>
      <c r="M14" s="19">
        <f t="shared" si="1"/>
        <v>107</v>
      </c>
      <c r="N14" s="31">
        <f>PRODUCT(549/O14)</f>
        <v>0.52492571771914298</v>
      </c>
      <c r="O14" s="32">
        <f>SUM(O4:O13)</f>
        <v>1045.8622648276071</v>
      </c>
      <c r="P14" s="19">
        <f t="shared" ref="P14:AE14" si="2">SUM(P4:P13)</f>
        <v>0</v>
      </c>
      <c r="Q14" s="19">
        <f t="shared" si="2"/>
        <v>0</v>
      </c>
      <c r="R14" s="19">
        <f t="shared" si="2"/>
        <v>0</v>
      </c>
      <c r="S14" s="19">
        <f t="shared" si="2"/>
        <v>0</v>
      </c>
      <c r="T14" s="19">
        <f t="shared" si="2"/>
        <v>0</v>
      </c>
      <c r="U14" s="19">
        <f t="shared" si="2"/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0</v>
      </c>
      <c r="AA14" s="19">
        <f t="shared" si="2"/>
        <v>1</v>
      </c>
      <c r="AB14" s="19">
        <f t="shared" si="2"/>
        <v>1</v>
      </c>
      <c r="AC14" s="19">
        <f t="shared" si="2"/>
        <v>0</v>
      </c>
      <c r="AD14" s="19">
        <f t="shared" si="2"/>
        <v>1</v>
      </c>
      <c r="AE14" s="19">
        <f t="shared" si="2"/>
        <v>2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SUM(F14:H14)+((I14-F14-G14)/3)+(E14/3)+(Z14*25)+(AA14*25)+(AB14*15)+(AC14*25)+(AD14*20)+(AE14*15)</f>
        <v>681.33333333333337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24</v>
      </c>
      <c r="L17" s="19" t="s">
        <v>25</v>
      </c>
      <c r="M17" s="19" t="s">
        <v>26</v>
      </c>
      <c r="N17" s="31" t="s">
        <v>32</v>
      </c>
      <c r="O17" s="25"/>
      <c r="P17" s="41" t="s">
        <v>54</v>
      </c>
      <c r="Q17" s="13"/>
      <c r="R17" s="13"/>
      <c r="S17" s="13"/>
      <c r="T17" s="62"/>
      <c r="U17" s="62"/>
      <c r="V17" s="62"/>
      <c r="W17" s="62"/>
      <c r="X17" s="62"/>
      <c r="Y17" s="13"/>
      <c r="Z17" s="13"/>
      <c r="AA17" s="13"/>
      <c r="AB17" s="13"/>
      <c r="AC17" s="13"/>
      <c r="AD17" s="13"/>
      <c r="AE17" s="13"/>
      <c r="AF17" s="5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201</v>
      </c>
      <c r="F18" s="27">
        <f>PRODUCT(F14)</f>
        <v>12</v>
      </c>
      <c r="G18" s="27">
        <f>PRODUCT(G14)</f>
        <v>95</v>
      </c>
      <c r="H18" s="27">
        <f>PRODUCT(H14)</f>
        <v>207</v>
      </c>
      <c r="I18" s="27">
        <f>PRODUCT(I14)</f>
        <v>738</v>
      </c>
      <c r="J18" s="1"/>
      <c r="K18" s="43">
        <f>PRODUCT((F18+G18)/E18)</f>
        <v>0.53233830845771146</v>
      </c>
      <c r="L18" s="43">
        <f>PRODUCT(H18/E18)</f>
        <v>1.0298507462686568</v>
      </c>
      <c r="M18" s="43">
        <f>PRODUCT(I18/E18)</f>
        <v>3.6716417910447761</v>
      </c>
      <c r="N18" s="30">
        <f>PRODUCT(N14)</f>
        <v>0.52492571771914298</v>
      </c>
      <c r="O18" s="25">
        <f>PRODUCT(O14)</f>
        <v>1045.8622648276071</v>
      </c>
      <c r="P18" s="63" t="s">
        <v>55</v>
      </c>
      <c r="Q18" s="64"/>
      <c r="R18" s="64"/>
      <c r="S18" s="65" t="s">
        <v>60</v>
      </c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6" t="s">
        <v>56</v>
      </c>
      <c r="AE18" s="65"/>
      <c r="AF18" s="67" t="s">
        <v>61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68" t="s">
        <v>57</v>
      </c>
      <c r="Q19" s="69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  <c r="AE19" s="70"/>
      <c r="AF19" s="7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68" t="s">
        <v>58</v>
      </c>
      <c r="Q20" s="69"/>
      <c r="R20" s="69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  <c r="AE20" s="70"/>
      <c r="AF20" s="7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201</v>
      </c>
      <c r="F21" s="19">
        <f>SUM(F18:F20)</f>
        <v>12</v>
      </c>
      <c r="G21" s="19">
        <f>SUM(G18:G20)</f>
        <v>95</v>
      </c>
      <c r="H21" s="19">
        <f>SUM(H18:H20)</f>
        <v>207</v>
      </c>
      <c r="I21" s="19">
        <f>SUM(I18:I20)</f>
        <v>738</v>
      </c>
      <c r="J21" s="1"/>
      <c r="K21" s="55">
        <f>PRODUCT((F21+G21)/E21)</f>
        <v>0.53233830845771146</v>
      </c>
      <c r="L21" s="55">
        <f>PRODUCT(H21/E21)</f>
        <v>1.0298507462686568</v>
      </c>
      <c r="M21" s="55">
        <f>PRODUCT(I21/E21)</f>
        <v>3.6716417910447761</v>
      </c>
      <c r="N21" s="31"/>
      <c r="O21" s="25">
        <f>SUM(O18:O20)</f>
        <v>1045.8622648276071</v>
      </c>
      <c r="P21" s="73" t="s">
        <v>59</v>
      </c>
      <c r="Q21" s="74"/>
      <c r="R21" s="7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/>
      <c r="AE21" s="75"/>
      <c r="AF21" s="77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36</v>
      </c>
      <c r="C23" s="58" t="s">
        <v>35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 t="s">
        <v>34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 t="s">
        <v>33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9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111" customWidth="1"/>
    <col min="3" max="3" width="21.5703125" style="112" customWidth="1"/>
    <col min="4" max="4" width="10.5703125" style="113" customWidth="1"/>
    <col min="5" max="5" width="8" style="113" customWidth="1"/>
    <col min="6" max="6" width="0.7109375" style="37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5.7109375" style="112" customWidth="1"/>
    <col min="22" max="22" width="10.85546875" style="112" customWidth="1"/>
    <col min="23" max="23" width="19.7109375" style="113" customWidth="1"/>
    <col min="24" max="24" width="9.7109375" style="112" customWidth="1"/>
    <col min="25" max="30" width="9.140625" style="114"/>
  </cols>
  <sheetData>
    <row r="1" spans="1:32" s="97" customFormat="1" ht="18.75" customHeight="1" x14ac:dyDescent="0.2">
      <c r="A1" s="9"/>
      <c r="B1" s="96" t="s">
        <v>73</v>
      </c>
      <c r="C1" s="78"/>
      <c r="D1" s="79"/>
      <c r="E1" s="79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9"/>
      <c r="B2" s="11" t="s">
        <v>37</v>
      </c>
      <c r="C2" s="4" t="s">
        <v>38</v>
      </c>
      <c r="D2" s="12"/>
      <c r="E2" s="12"/>
      <c r="F2" s="82"/>
      <c r="G2" s="8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59"/>
      <c r="Y2" s="81"/>
      <c r="Z2" s="81"/>
      <c r="AA2" s="81"/>
      <c r="AB2" s="81"/>
      <c r="AC2" s="81"/>
      <c r="AD2" s="81"/>
    </row>
    <row r="3" spans="1:32" s="98" customFormat="1" ht="15" customHeight="1" x14ac:dyDescent="0.2">
      <c r="A3" s="24"/>
      <c r="B3" s="84" t="s">
        <v>74</v>
      </c>
      <c r="C3" s="23" t="s">
        <v>75</v>
      </c>
      <c r="D3" s="85" t="s">
        <v>62</v>
      </c>
      <c r="E3" s="86" t="s">
        <v>1</v>
      </c>
      <c r="F3" s="38"/>
      <c r="G3" s="87" t="s">
        <v>63</v>
      </c>
      <c r="H3" s="88" t="s">
        <v>64</v>
      </c>
      <c r="I3" s="88" t="s">
        <v>30</v>
      </c>
      <c r="J3" s="18" t="s">
        <v>65</v>
      </c>
      <c r="K3" s="89" t="s">
        <v>66</v>
      </c>
      <c r="L3" s="89" t="s">
        <v>67</v>
      </c>
      <c r="M3" s="87" t="s">
        <v>68</v>
      </c>
      <c r="N3" s="87" t="s">
        <v>29</v>
      </c>
      <c r="O3" s="88" t="s">
        <v>69</v>
      </c>
      <c r="P3" s="87" t="s">
        <v>64</v>
      </c>
      <c r="Q3" s="87" t="s">
        <v>3</v>
      </c>
      <c r="R3" s="87">
        <v>1</v>
      </c>
      <c r="S3" s="87">
        <v>2</v>
      </c>
      <c r="T3" s="87">
        <v>3</v>
      </c>
      <c r="U3" s="87" t="s">
        <v>70</v>
      </c>
      <c r="V3" s="18" t="s">
        <v>76</v>
      </c>
      <c r="W3" s="17" t="s">
        <v>71</v>
      </c>
      <c r="X3" s="17" t="s">
        <v>72</v>
      </c>
      <c r="Y3" s="25"/>
      <c r="Z3" s="25"/>
      <c r="AA3" s="25"/>
      <c r="AB3" s="25"/>
      <c r="AC3" s="25"/>
      <c r="AD3" s="25"/>
      <c r="AE3" s="25"/>
      <c r="AF3" s="25"/>
    </row>
    <row r="4" spans="1:32" s="98" customFormat="1" ht="15" customHeight="1" x14ac:dyDescent="0.2">
      <c r="A4" s="24"/>
      <c r="B4" s="90" t="s">
        <v>80</v>
      </c>
      <c r="C4" s="115" t="s">
        <v>81</v>
      </c>
      <c r="D4" s="90" t="s">
        <v>77</v>
      </c>
      <c r="E4" s="116" t="s">
        <v>44</v>
      </c>
      <c r="F4" s="117"/>
      <c r="G4" s="118"/>
      <c r="H4" s="119"/>
      <c r="I4" s="120">
        <v>1</v>
      </c>
      <c r="J4" s="121"/>
      <c r="K4" s="122" t="s">
        <v>83</v>
      </c>
      <c r="L4" s="123"/>
      <c r="M4" s="124">
        <v>1</v>
      </c>
      <c r="N4" s="99"/>
      <c r="O4" s="99"/>
      <c r="P4" s="99"/>
      <c r="Q4" s="125" t="s">
        <v>84</v>
      </c>
      <c r="R4" s="125" t="s">
        <v>84</v>
      </c>
      <c r="S4" s="125"/>
      <c r="T4" s="125"/>
      <c r="U4" s="125"/>
      <c r="V4" s="126">
        <v>0.5</v>
      </c>
      <c r="W4" s="115" t="s">
        <v>82</v>
      </c>
      <c r="X4" s="127">
        <v>725</v>
      </c>
      <c r="Y4" s="25"/>
      <c r="Z4" s="25"/>
      <c r="AA4" s="25"/>
      <c r="AB4" s="25"/>
      <c r="AC4" s="25"/>
      <c r="AD4" s="25"/>
      <c r="AE4" s="25"/>
      <c r="AF4" s="25"/>
    </row>
    <row r="5" spans="1:32" x14ac:dyDescent="0.25">
      <c r="A5" s="24"/>
      <c r="B5" s="100" t="s">
        <v>78</v>
      </c>
      <c r="C5" s="101" t="s">
        <v>79</v>
      </c>
      <c r="D5" s="102"/>
      <c r="E5" s="103"/>
      <c r="F5" s="104"/>
      <c r="G5" s="105"/>
      <c r="H5" s="103"/>
      <c r="I5" s="106"/>
      <c r="J5" s="103"/>
      <c r="K5" s="103"/>
      <c r="L5" s="103"/>
      <c r="M5" s="103"/>
      <c r="N5" s="103"/>
      <c r="O5" s="103"/>
      <c r="P5" s="103"/>
      <c r="Q5" s="103"/>
      <c r="R5" s="101"/>
      <c r="S5" s="103"/>
      <c r="T5" s="103"/>
      <c r="U5" s="103"/>
      <c r="V5" s="103"/>
      <c r="W5" s="101"/>
      <c r="X5" s="107"/>
      <c r="Y5" s="81"/>
      <c r="Z5" s="81"/>
      <c r="AA5" s="81"/>
      <c r="AB5" s="81"/>
      <c r="AC5" s="81"/>
      <c r="AD5" s="81"/>
    </row>
    <row r="6" spans="1:32" x14ac:dyDescent="0.25">
      <c r="A6" s="24"/>
      <c r="B6" s="108"/>
      <c r="C6" s="94"/>
      <c r="D6" s="92"/>
      <c r="E6" s="93"/>
      <c r="F6" s="93"/>
      <c r="G6" s="94"/>
      <c r="H6" s="91"/>
      <c r="I6" s="91"/>
      <c r="J6" s="91"/>
      <c r="K6" s="91"/>
      <c r="L6" s="91"/>
      <c r="M6" s="94"/>
      <c r="N6" s="91"/>
      <c r="O6" s="91"/>
      <c r="P6" s="91"/>
      <c r="Q6" s="91"/>
      <c r="R6" s="94"/>
      <c r="S6" s="91"/>
      <c r="T6" s="91"/>
      <c r="U6" s="91"/>
      <c r="V6" s="91"/>
      <c r="W6" s="94"/>
      <c r="X6" s="95"/>
      <c r="Y6" s="81"/>
      <c r="Z6" s="81"/>
      <c r="AA6" s="81"/>
      <c r="AB6" s="81"/>
      <c r="AC6" s="81"/>
      <c r="AD6" s="81"/>
    </row>
    <row r="7" spans="1:32" s="98" customFormat="1" ht="15" customHeight="1" x14ac:dyDescent="0.25">
      <c r="A7" s="24"/>
      <c r="B7" s="109"/>
      <c r="C7" s="1"/>
      <c r="D7" s="109"/>
      <c r="E7" s="110"/>
      <c r="F7" s="3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25"/>
      <c r="Z7" s="25"/>
      <c r="AA7" s="25"/>
      <c r="AB7" s="25"/>
      <c r="AC7" s="25"/>
      <c r="AD7" s="25"/>
      <c r="AE7" s="25"/>
      <c r="AF7" s="25"/>
    </row>
    <row r="8" spans="1:32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1"/>
      <c r="Z8" s="81"/>
      <c r="AA8" s="81"/>
      <c r="AB8" s="81"/>
      <c r="AC8" s="81"/>
      <c r="AD8" s="81"/>
    </row>
    <row r="9" spans="1:32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1"/>
      <c r="Z9" s="81"/>
      <c r="AA9" s="81"/>
      <c r="AB9" s="81"/>
      <c r="AC9" s="81"/>
      <c r="AD9" s="81"/>
    </row>
    <row r="10" spans="1:32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1"/>
      <c r="Z10" s="81"/>
      <c r="AA10" s="81"/>
      <c r="AB10" s="81"/>
      <c r="AC10" s="81"/>
      <c r="AD10" s="81"/>
    </row>
    <row r="11" spans="1:32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1"/>
      <c r="Z11" s="81"/>
      <c r="AA11" s="81"/>
      <c r="AB11" s="81"/>
      <c r="AC11" s="81"/>
      <c r="AD11" s="81"/>
    </row>
    <row r="12" spans="1:32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1"/>
      <c r="Z12" s="81"/>
      <c r="AA12" s="81"/>
      <c r="AB12" s="81"/>
      <c r="AC12" s="81"/>
      <c r="AD12" s="81"/>
    </row>
    <row r="13" spans="1:32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1"/>
      <c r="Z13" s="81"/>
      <c r="AA13" s="81"/>
      <c r="AB13" s="81"/>
      <c r="AC13" s="81"/>
      <c r="AD13" s="81"/>
    </row>
    <row r="14" spans="1:32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1"/>
      <c r="Z14" s="81"/>
      <c r="AA14" s="81"/>
      <c r="AB14" s="81"/>
      <c r="AC14" s="81"/>
      <c r="AD14" s="81"/>
    </row>
    <row r="15" spans="1:32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1"/>
      <c r="Z15" s="81"/>
      <c r="AA15" s="81"/>
      <c r="AB15" s="81"/>
      <c r="AC15" s="81"/>
      <c r="AD15" s="81"/>
    </row>
    <row r="16" spans="1:32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1"/>
      <c r="Z34" s="81"/>
      <c r="AA34" s="81"/>
      <c r="AB34" s="81"/>
      <c r="AC34" s="81"/>
      <c r="AD34" s="81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1"/>
      <c r="Z35" s="81"/>
      <c r="AA35" s="81"/>
      <c r="AB35" s="81"/>
      <c r="AC35" s="81"/>
      <c r="AD35" s="81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1"/>
      <c r="Z36" s="81"/>
      <c r="AA36" s="81"/>
      <c r="AB36" s="81"/>
      <c r="AC36" s="81"/>
      <c r="AD36" s="81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1"/>
      <c r="Z37" s="81"/>
      <c r="AA37" s="81"/>
      <c r="AB37" s="81"/>
      <c r="AC37" s="81"/>
      <c r="AD37" s="81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1"/>
      <c r="Z38" s="81"/>
      <c r="AA38" s="81"/>
      <c r="AB38" s="81"/>
      <c r="AC38" s="81"/>
      <c r="AD38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2019-01-26T22:39:41Z</dcterms:modified>
</cp:coreProperties>
</file>