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6" i="1"/>
  <c r="L6" i="1"/>
  <c r="K6" i="1"/>
  <c r="J6" i="1"/>
  <c r="I6" i="1"/>
  <c r="H6" i="1"/>
  <c r="H10" i="1"/>
  <c r="H13" i="1" s="1"/>
  <c r="G6" i="1"/>
  <c r="F6" i="1"/>
  <c r="E6" i="1"/>
  <c r="O4" i="1"/>
  <c r="O6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I10" i="1"/>
  <c r="M10" i="1" s="1"/>
  <c r="G10" i="1"/>
  <c r="G13" i="1" s="1"/>
  <c r="F10" i="1"/>
  <c r="K10" i="1" s="1"/>
  <c r="E10" i="1"/>
  <c r="E13" i="1" s="1"/>
  <c r="M13" i="1" s="1"/>
  <c r="D7" i="1"/>
  <c r="I13" i="1"/>
  <c r="L10" i="1"/>
  <c r="O10" i="1" l="1"/>
  <c r="O13" i="1" s="1"/>
  <c r="N6" i="1"/>
  <c r="N10" i="1" s="1"/>
  <c r="L13" i="1"/>
  <c r="N13" i="1"/>
  <c r="F13" i="1"/>
  <c r="K13" i="1" s="1"/>
</calcChain>
</file>

<file path=xl/sharedStrings.xml><?xml version="1.0" encoding="utf-8"?>
<sst xmlns="http://schemas.openxmlformats.org/spreadsheetml/2006/main" count="75" uniqueCount="56">
  <si>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</si>
  <si>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</si>
  <si>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</si>
  <si>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</si>
  <si>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</si>
  <si>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</si>
  <si>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</si>
  <si>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</si>
  <si>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</si>
  <si>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</si>
  <si>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</si>
  <si>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</si>
  <si>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</si>
  <si>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</si>
  <si>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</si>
  <si>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</si>
  <si>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</si>
  <si>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</si>
  <si>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</si>
  <si>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</si>
  <si>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</si>
  <si>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</si>
  <si>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</si>
  <si>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</si>
  <si>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</si>
  <si>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</si>
  <si>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</si>
  <si>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</si>
  <si>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</si>
  <si>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</si>
  <si>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</si>
  <si>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</si>
  <si>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</si>
  <si>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</si>
  <si>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</si>
  <si>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</si>
  <si>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</si>
  <si>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</si>
  <si>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</si>
  <si>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</si>
  <si>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Miia Niemelä</t>
  </si>
  <si>
    <t>PeTo-Jussit</t>
  </si>
  <si>
    <t>12.06. 2011  Pesä Ysit - PeTo-Jussit  2-0  (11-4, 9-2)</t>
  </si>
  <si>
    <t>4.  ottelu</t>
  </si>
  <si>
    <t>22.06. 2011  PeTo-Jussit - Lukko  2-0  (2-1, 2-1)</t>
  </si>
  <si>
    <t xml:space="preserve">  18 v   9 kk   4 pv</t>
  </si>
  <si>
    <t xml:space="preserve">  18 v   9 kk 14 pv</t>
  </si>
  <si>
    <t>9.</t>
  </si>
  <si>
    <t>8.9.1992   Seinäjoki</t>
  </si>
  <si>
    <t>Seurat</t>
  </si>
  <si>
    <t>NJ = Nurmon Jymy  (1925),  kasvattajaseura</t>
  </si>
  <si>
    <t>PeTo-Jussit = PeTo-Jussit, Seinäjoki  (2004)</t>
  </si>
  <si>
    <t>11.</t>
  </si>
  <si>
    <t>22.  ottelu</t>
  </si>
  <si>
    <t>08.07. 2012  ViPa - PeTo-Jussit  2-1  (4-1, 1-5, 3-0)</t>
  </si>
  <si>
    <t xml:space="preserve">  19 v 10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</si>
</sst>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3.285156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57031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2011</v>
      </c>
      <c r="C4" s="27" t="s">
        <v>47</v>
      </c>
      <c r="D4" s="28" t="s">
        <v>41</v>
      </c>
      <c r="E4" s="27">
        <v>9</v>
      </c>
      <c r="F4" s="27">
        <v>0</v>
      </c>
      <c r="G4" s="27">
        <v>0</v>
      </c>
      <c r="H4" s="27">
        <v>2</v>
      </c>
      <c r="I4" s="27">
        <v>10</v>
      </c>
      <c r="J4" s="27">
        <v>10</v>
      </c>
      <c r="K4" s="27">
        <v>0</v>
      </c>
      <c r="L4" s="27">
        <v>0</v>
      </c>
      <c r="M4" s="27">
        <v>0</v>
      </c>
      <c r="N4" s="29">
        <v>0.35699999999999998</v>
      </c>
      <c r="O4" s="25">
        <f>PRODUCT(I4/N4)</f>
        <v>28.011204481792717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31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2012</v>
      </c>
      <c r="C5" s="27" t="s">
        <v>52</v>
      </c>
      <c r="D5" s="28" t="s">
        <v>41</v>
      </c>
      <c r="E5" s="27">
        <v>21</v>
      </c>
      <c r="F5" s="27">
        <v>0</v>
      </c>
      <c r="G5" s="27">
        <v>1</v>
      </c>
      <c r="H5" s="27">
        <v>2</v>
      </c>
      <c r="I5" s="27">
        <v>31</v>
      </c>
      <c r="J5" s="27">
        <v>16</v>
      </c>
      <c r="K5" s="27">
        <v>8</v>
      </c>
      <c r="L5" s="27">
        <v>6</v>
      </c>
      <c r="M5" s="27">
        <v>1</v>
      </c>
      <c r="N5" s="29">
        <v>0.32600000000000001</v>
      </c>
      <c r="O5" s="77">
        <f>PRODUCT(I5/N5)</f>
        <v>95.092024539877301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31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30</v>
      </c>
      <c r="F6" s="19">
        <f t="shared" ref="F6:M6" si="0">SUM(F4:F5)</f>
        <v>0</v>
      </c>
      <c r="G6" s="19">
        <f t="shared" si="0"/>
        <v>1</v>
      </c>
      <c r="H6" s="19">
        <f t="shared" si="0"/>
        <v>4</v>
      </c>
      <c r="I6" s="19">
        <f t="shared" si="0"/>
        <v>41</v>
      </c>
      <c r="J6" s="19">
        <f t="shared" si="0"/>
        <v>26</v>
      </c>
      <c r="K6" s="19">
        <f t="shared" si="0"/>
        <v>8</v>
      </c>
      <c r="L6" s="19">
        <f t="shared" si="0"/>
        <v>6</v>
      </c>
      <c r="M6" s="19">
        <f t="shared" si="0"/>
        <v>1</v>
      </c>
      <c r="N6" s="32">
        <f>PRODUCT(I6/O6)</f>
        <v>0.33305381447616389</v>
      </c>
      <c r="O6" s="78">
        <f>SUM(O4:O5)</f>
        <v>123.10322902167002</v>
      </c>
      <c r="P6" s="19">
        <f t="shared" ref="P6:AE6" si="1">SUM(P4:P4)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8" t="s">
        <v>2</v>
      </c>
      <c r="C7" s="33"/>
      <c r="D7" s="34">
        <f>SUM(F6:H6)+((I6-F6-G6)/3)+(E6/3)+(Z6*25)+(AA6*25)+(AB6*10)+(AC6*25)+(AD6*20)+(AE6*15)</f>
        <v>28.333333333333336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2" t="s">
        <v>38</v>
      </c>
      <c r="O9" s="25"/>
      <c r="P9" s="41" t="s">
        <v>33</v>
      </c>
      <c r="Q9" s="13"/>
      <c r="R9" s="13"/>
      <c r="S9" s="13"/>
      <c r="T9" s="42"/>
      <c r="U9" s="42"/>
      <c r="V9" s="42"/>
      <c r="W9" s="42"/>
      <c r="X9" s="42"/>
      <c r="Y9" s="13"/>
      <c r="Z9" s="13"/>
      <c r="AA9" s="13"/>
      <c r="AB9" s="13"/>
      <c r="AC9" s="13"/>
      <c r="AD9" s="13"/>
      <c r="AE9" s="13"/>
      <c r="AF9" s="4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4"/>
      <c r="E10" s="27">
        <f>PRODUCT(E6)</f>
        <v>30</v>
      </c>
      <c r="F10" s="27">
        <f>PRODUCT(F6)</f>
        <v>0</v>
      </c>
      <c r="G10" s="27">
        <f>PRODUCT(G6)</f>
        <v>1</v>
      </c>
      <c r="H10" s="27">
        <f>PRODUCT(H6)</f>
        <v>4</v>
      </c>
      <c r="I10" s="27">
        <f>PRODUCT(I6)</f>
        <v>41</v>
      </c>
      <c r="J10" s="1"/>
      <c r="K10" s="45">
        <f>PRODUCT((F10+G10)/E10)</f>
        <v>3.3333333333333333E-2</v>
      </c>
      <c r="L10" s="45">
        <f>PRODUCT(H10/E10)</f>
        <v>0.13333333333333333</v>
      </c>
      <c r="M10" s="45">
        <f>PRODUCT(I10/E10)</f>
        <v>1.3666666666666667</v>
      </c>
      <c r="N10" s="29">
        <f>PRODUCT(N6)</f>
        <v>0.33305381447616389</v>
      </c>
      <c r="O10" s="25">
        <f>PRODUCT(O6)</f>
        <v>123.10322902167002</v>
      </c>
      <c r="P10" s="46" t="s">
        <v>34</v>
      </c>
      <c r="Q10" s="47"/>
      <c r="R10" s="47"/>
      <c r="S10" s="48" t="s">
        <v>42</v>
      </c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9" t="s">
        <v>39</v>
      </c>
      <c r="AE10" s="48"/>
      <c r="AF10" s="50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18</v>
      </c>
      <c r="C11" s="52"/>
      <c r="D11" s="53"/>
      <c r="E11" s="27"/>
      <c r="F11" s="27"/>
      <c r="G11" s="27"/>
      <c r="H11" s="27"/>
      <c r="I11" s="27"/>
      <c r="J11" s="1"/>
      <c r="K11" s="27"/>
      <c r="L11" s="27"/>
      <c r="M11" s="27"/>
      <c r="N11" s="27"/>
      <c r="O11" s="25"/>
      <c r="P11" s="54" t="s">
        <v>35</v>
      </c>
      <c r="Q11" s="55"/>
      <c r="R11" s="55"/>
      <c r="S11" s="56" t="s">
        <v>54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 t="s">
        <v>53</v>
      </c>
      <c r="AE11" s="56"/>
      <c r="AF11" s="58" t="s">
        <v>55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9" t="s">
        <v>19</v>
      </c>
      <c r="C12" s="60"/>
      <c r="D12" s="61"/>
      <c r="E12" s="30"/>
      <c r="F12" s="30"/>
      <c r="G12" s="30"/>
      <c r="H12" s="30"/>
      <c r="I12" s="30"/>
      <c r="J12" s="1"/>
      <c r="K12" s="30"/>
      <c r="L12" s="30"/>
      <c r="M12" s="30"/>
      <c r="N12" s="30"/>
      <c r="O12" s="25"/>
      <c r="P12" s="54" t="s">
        <v>36</v>
      </c>
      <c r="Q12" s="55"/>
      <c r="R12" s="55"/>
      <c r="S12" s="56" t="s">
        <v>44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 t="s">
        <v>43</v>
      </c>
      <c r="AE12" s="56"/>
      <c r="AF12" s="58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 t="s">
        <v>20</v>
      </c>
      <c r="C13" s="63"/>
      <c r="D13" s="64"/>
      <c r="E13" s="19">
        <f>SUM(E10:E12)</f>
        <v>30</v>
      </c>
      <c r="F13" s="19">
        <f>SUM(F10:F12)</f>
        <v>0</v>
      </c>
      <c r="G13" s="19">
        <f>SUM(G10:G12)</f>
        <v>1</v>
      </c>
      <c r="H13" s="19">
        <f>SUM(H10:H12)</f>
        <v>4</v>
      </c>
      <c r="I13" s="19">
        <f>SUM(I10:I12)</f>
        <v>41</v>
      </c>
      <c r="J13" s="1"/>
      <c r="K13" s="65">
        <f>PRODUCT((F13+G13)/E13)</f>
        <v>3.3333333333333333E-2</v>
      </c>
      <c r="L13" s="65">
        <f>PRODUCT(H13/E13)</f>
        <v>0.13333333333333333</v>
      </c>
      <c r="M13" s="65">
        <f>PRODUCT(I13/E13)</f>
        <v>1.3666666666666667</v>
      </c>
      <c r="N13" s="32">
        <f>PRODUCT(I13/O13)</f>
        <v>0.33305381447616389</v>
      </c>
      <c r="O13" s="25">
        <f>SUM(O10:O12)</f>
        <v>123.10322902167002</v>
      </c>
      <c r="P13" s="66" t="s">
        <v>37</v>
      </c>
      <c r="Q13" s="67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/>
      <c r="AE13" s="68"/>
      <c r="AF13" s="70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7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 t="s">
        <v>49</v>
      </c>
      <c r="C15" s="1"/>
      <c r="D15" s="1" t="s">
        <v>50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7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76" t="s">
        <v>51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7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7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7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7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2"/>
      <c r="N35" s="72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1"/>
      <c r="W37" s="7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1"/>
      <c r="W38" s="7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1"/>
      <c r="W39" s="7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1"/>
      <c r="W40" s="7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2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2"/>
      <c r="N43" s="72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73"/>
      <c r="AI44" s="73"/>
      <c r="AJ44" s="73"/>
      <c r="AK44" s="73"/>
      <c r="AL44" s="73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1"/>
      <c r="W45" s="71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73"/>
      <c r="AI45" s="73"/>
      <c r="AJ45" s="73"/>
      <c r="AK45" s="73"/>
      <c r="AL45" s="73"/>
    </row>
    <row r="46" spans="1:38" ht="15" customHeight="1" x14ac:dyDescent="0.25">
      <c r="A46" s="7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1"/>
      <c r="W46" s="7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7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1"/>
      <c r="W47" s="7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7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25"/>
      <c r="U48" s="25"/>
      <c r="V48" s="7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74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2"/>
      <c r="N49" s="35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7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1"/>
      <c r="W50" s="71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7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7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71"/>
      <c r="W55" s="1"/>
      <c r="X55" s="1"/>
      <c r="Y55" s="1"/>
      <c r="Z55" s="1"/>
      <c r="AA55" s="1"/>
      <c r="AB55" s="1"/>
      <c r="AC55" s="1"/>
      <c r="AD55" s="1"/>
      <c r="AE55" s="1"/>
      <c r="AF5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2019-01-26T22:45:42Z</dcterms:modified>
</cp:coreProperties>
</file>