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7" i="1" l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M17" i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E17" i="1"/>
  <c r="E21" i="1" s="1"/>
  <c r="E24" i="1" s="1"/>
  <c r="T16" i="1"/>
  <c r="O16" i="1"/>
  <c r="T15" i="1"/>
  <c r="O15" i="1"/>
  <c r="T14" i="1"/>
  <c r="T13" i="1"/>
  <c r="O13" i="1"/>
  <c r="T12" i="1"/>
  <c r="T11" i="1"/>
  <c r="T10" i="1"/>
  <c r="O8" i="1"/>
  <c r="O7" i="1"/>
  <c r="O6" i="1"/>
  <c r="O5" i="1"/>
  <c r="O4" i="1"/>
  <c r="O17" i="1" s="1"/>
  <c r="I24" i="1" l="1"/>
  <c r="M24" i="1" s="1"/>
  <c r="M21" i="1"/>
  <c r="O21" i="1"/>
  <c r="O24" i="1" s="1"/>
  <c r="N17" i="1"/>
  <c r="F24" i="1"/>
  <c r="K24" i="1" s="1"/>
  <c r="K21" i="1"/>
  <c r="L21" i="1"/>
  <c r="H24" i="1"/>
  <c r="L24" i="1" s="1"/>
  <c r="D18" i="1"/>
  <c r="N24" i="1" l="1"/>
  <c r="N21" i="1"/>
</calcChain>
</file>

<file path=xl/sharedStrings.xml><?xml version="1.0" encoding="utf-8"?>
<sst xmlns="http://schemas.openxmlformats.org/spreadsheetml/2006/main" count="139" uniqueCount="86">
  <si>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</si>
  <si>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</si>
  <si>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</si>
  <si>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</si>
  <si>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</si>
  <si>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</si>
  <si>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</si>
  <si>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</si>
  <si>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</si>
  <si>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</si>
  <si>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</si>
  <si>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</si>
  <si>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</si>
  <si>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</si>
  <si>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</si>
  <si>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</si>
  <si>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</si>
  <si>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</si>
  <si>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</si>
  <si>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</si>
  <si>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</si>
  <si>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</si>
  <si>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</si>
  <si>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</si>
  <si>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</si>
  <si>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</si>
  <si>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</si>
  <si>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</si>
  <si>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</si>
  <si>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</si>
  <si>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</si>
  <si>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</si>
  <si>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</si>
  <si>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</si>
  <si>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</si>
  <si>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Helinä Mörä-Harju</t>
  </si>
  <si>
    <t>Tahko</t>
  </si>
  <si>
    <t>4.</t>
  </si>
  <si>
    <t>3.</t>
  </si>
  <si>
    <t>1.</t>
  </si>
  <si>
    <t>7.</t>
  </si>
  <si>
    <t>8.</t>
  </si>
  <si>
    <t>9.</t>
  </si>
  <si>
    <t>10.</t>
  </si>
  <si>
    <t>20.9.1965</t>
  </si>
  <si>
    <t>superpesiskarsinta</t>
  </si>
  <si>
    <t>Tahko = Hyvinkään Tahko  (1915)</t>
  </si>
  <si>
    <t>L+T</t>
  </si>
  <si>
    <t>ENSIMMÄISET</t>
  </si>
  <si>
    <t>Ottelu</t>
  </si>
  <si>
    <t>Lyöty juoksu</t>
  </si>
  <si>
    <t>Tuotu juoksu</t>
  </si>
  <si>
    <t>Kunnari</t>
  </si>
  <si>
    <t>1.  ottelu</t>
  </si>
  <si>
    <t>2.</t>
  </si>
  <si>
    <t>16.06. 1981  Tahko - LäPa  11-8</t>
  </si>
  <si>
    <t xml:space="preserve">  15 v   8 kk 26 pv</t>
  </si>
  <si>
    <t>2.  ottelu</t>
  </si>
  <si>
    <t>16.08. 1981  Lippo - Tahko  1-8</t>
  </si>
  <si>
    <t xml:space="preserve">  15 v 10 kk 27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</si>
  <si>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</si>
  <si>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</si>
  <si>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</si>
  <si>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</si>
  <si>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</si>
  <si>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</si>
  <si>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</si>
  <si>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</si>
  <si>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</si>
  <si>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</si>
  <si>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</si>
  <si>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</si>
  <si>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</si>
  <si>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</si>
  <si>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</si>
  <si>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1982  Varkaus</t>
  </si>
  <si>
    <t xml:space="preserve">  7-23</t>
  </si>
  <si>
    <t>3k</t>
  </si>
  <si>
    <t>Ari Skyttä</t>
  </si>
  <si>
    <t>9.  ottelu</t>
  </si>
  <si>
    <t>29.05. 1982  Kiri - Tahko  10-23</t>
  </si>
  <si>
    <t xml:space="preserve">  16 v   7 kk   9 pv</t>
  </si>
  <si>
    <t>8/9</t>
  </si>
  <si>
    <t>1/1</t>
  </si>
  <si>
    <t>2/2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</si>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</sst>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3" borderId="0" xfId="0" applyFill="1"/>
    <xf numFmtId="0" fontId="4" fillId="3" borderId="2" xfId="0" applyFont="1" applyFill="1" applyBorder="1"/>
    <xf numFmtId="0" fontId="2" fillId="7" borderId="12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11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3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97" zoomScaleNormal="97" workbookViewId="0">
      <selection activeCell="A2" sqref="A2"/>
    </sheetView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76" customWidth="1"/>
    <col min="19" max="19" width="5.7109375" style="75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61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44</v>
      </c>
      <c r="F1" s="5"/>
      <c r="G1" s="5"/>
      <c r="H1" s="6"/>
      <c r="I1" s="3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47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1981</v>
      </c>
      <c r="C4" s="27" t="s">
        <v>37</v>
      </c>
      <c r="D4" s="28" t="s">
        <v>36</v>
      </c>
      <c r="E4" s="27">
        <v>4</v>
      </c>
      <c r="F4" s="27">
        <v>0</v>
      </c>
      <c r="G4" s="27">
        <v>3</v>
      </c>
      <c r="H4" s="27">
        <v>3</v>
      </c>
      <c r="I4" s="27">
        <v>10</v>
      </c>
      <c r="J4" s="27">
        <v>5</v>
      </c>
      <c r="K4" s="27">
        <v>1</v>
      </c>
      <c r="L4" s="27">
        <v>1</v>
      </c>
      <c r="M4" s="27">
        <v>3</v>
      </c>
      <c r="N4" s="62">
        <v>0.55555555555555558</v>
      </c>
      <c r="O4" s="25">
        <f t="shared" ref="O4:O8" si="0">PRODUCT(I4/N4)</f>
        <v>18</v>
      </c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1982</v>
      </c>
      <c r="C5" s="27" t="s">
        <v>38</v>
      </c>
      <c r="D5" s="28" t="s">
        <v>36</v>
      </c>
      <c r="E5" s="27">
        <v>18</v>
      </c>
      <c r="F5" s="27">
        <v>1</v>
      </c>
      <c r="G5" s="27">
        <v>20</v>
      </c>
      <c r="H5" s="27">
        <v>21</v>
      </c>
      <c r="I5" s="27">
        <v>74</v>
      </c>
      <c r="J5" s="27">
        <v>19</v>
      </c>
      <c r="K5" s="27">
        <v>8</v>
      </c>
      <c r="L5" s="27">
        <v>26</v>
      </c>
      <c r="M5" s="27">
        <v>21</v>
      </c>
      <c r="N5" s="62">
        <v>0.61946902654867253</v>
      </c>
      <c r="O5" s="25">
        <f t="shared" si="0"/>
        <v>119.45714285714287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>
        <v>1</v>
      </c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1983</v>
      </c>
      <c r="C6" s="27" t="s">
        <v>39</v>
      </c>
      <c r="D6" s="28" t="s">
        <v>36</v>
      </c>
      <c r="E6" s="27">
        <v>18</v>
      </c>
      <c r="F6" s="27">
        <v>2</v>
      </c>
      <c r="G6" s="27">
        <v>21</v>
      </c>
      <c r="H6" s="27">
        <v>31</v>
      </c>
      <c r="I6" s="27">
        <v>94</v>
      </c>
      <c r="J6" s="27">
        <v>18</v>
      </c>
      <c r="K6" s="27">
        <v>25</v>
      </c>
      <c r="L6" s="27">
        <v>28</v>
      </c>
      <c r="M6" s="27">
        <v>23</v>
      </c>
      <c r="N6" s="62">
        <v>0.734375</v>
      </c>
      <c r="O6" s="25">
        <f t="shared" si="0"/>
        <v>128</v>
      </c>
      <c r="P6" s="19"/>
      <c r="Q6" s="19" t="s">
        <v>40</v>
      </c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>
        <v>1</v>
      </c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1984</v>
      </c>
      <c r="C7" s="27" t="s">
        <v>38</v>
      </c>
      <c r="D7" s="28" t="s">
        <v>36</v>
      </c>
      <c r="E7" s="27">
        <v>17</v>
      </c>
      <c r="F7" s="27">
        <v>3</v>
      </c>
      <c r="G7" s="27">
        <v>11</v>
      </c>
      <c r="H7" s="27">
        <v>14</v>
      </c>
      <c r="I7" s="27">
        <v>59</v>
      </c>
      <c r="J7" s="27">
        <v>15</v>
      </c>
      <c r="K7" s="27">
        <v>10</v>
      </c>
      <c r="L7" s="27">
        <v>20</v>
      </c>
      <c r="M7" s="27">
        <v>14</v>
      </c>
      <c r="N7" s="62">
        <v>0.58415841584158412</v>
      </c>
      <c r="O7" s="25">
        <f t="shared" si="0"/>
        <v>101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>
        <v>1</v>
      </c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1985</v>
      </c>
      <c r="C8" s="27" t="s">
        <v>40</v>
      </c>
      <c r="D8" s="28" t="s">
        <v>36</v>
      </c>
      <c r="E8" s="27">
        <v>18</v>
      </c>
      <c r="F8" s="27">
        <v>1</v>
      </c>
      <c r="G8" s="27">
        <v>18</v>
      </c>
      <c r="H8" s="27">
        <v>25</v>
      </c>
      <c r="I8" s="27">
        <v>70</v>
      </c>
      <c r="J8" s="27">
        <v>16</v>
      </c>
      <c r="K8" s="27">
        <v>20</v>
      </c>
      <c r="L8" s="27">
        <v>15</v>
      </c>
      <c r="M8" s="27">
        <v>19</v>
      </c>
      <c r="N8" s="62">
        <v>0.625</v>
      </c>
      <c r="O8" s="25">
        <f t="shared" si="0"/>
        <v>112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1986</v>
      </c>
      <c r="C9" s="27" t="s">
        <v>40</v>
      </c>
      <c r="D9" s="28" t="s">
        <v>36</v>
      </c>
      <c r="E9" s="27">
        <v>18</v>
      </c>
      <c r="F9" s="27">
        <v>1</v>
      </c>
      <c r="G9" s="27">
        <v>17</v>
      </c>
      <c r="H9" s="27">
        <v>25</v>
      </c>
      <c r="I9" s="27">
        <v>76</v>
      </c>
      <c r="J9" s="27">
        <v>26</v>
      </c>
      <c r="K9" s="27">
        <v>18</v>
      </c>
      <c r="L9" s="27">
        <v>14</v>
      </c>
      <c r="M9" s="27">
        <v>18</v>
      </c>
      <c r="N9" s="29"/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1987</v>
      </c>
      <c r="C10" s="27" t="s">
        <v>40</v>
      </c>
      <c r="D10" s="28" t="s">
        <v>36</v>
      </c>
      <c r="E10" s="27">
        <v>18</v>
      </c>
      <c r="F10" s="27">
        <v>1</v>
      </c>
      <c r="G10" s="27">
        <v>3</v>
      </c>
      <c r="H10" s="27">
        <v>23</v>
      </c>
      <c r="I10" s="27">
        <v>69</v>
      </c>
      <c r="J10" s="27">
        <v>22</v>
      </c>
      <c r="K10" s="27">
        <v>26</v>
      </c>
      <c r="L10" s="27">
        <v>17</v>
      </c>
      <c r="M10" s="27">
        <v>4</v>
      </c>
      <c r="N10" s="29"/>
      <c r="O10" s="25">
        <v>0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1988</v>
      </c>
      <c r="C11" s="27" t="s">
        <v>41</v>
      </c>
      <c r="D11" s="28" t="s">
        <v>36</v>
      </c>
      <c r="E11" s="27">
        <v>18</v>
      </c>
      <c r="F11" s="27">
        <v>0</v>
      </c>
      <c r="G11" s="27">
        <v>8</v>
      </c>
      <c r="H11" s="27">
        <v>28</v>
      </c>
      <c r="I11" s="27">
        <v>99</v>
      </c>
      <c r="J11" s="27">
        <v>44</v>
      </c>
      <c r="K11" s="27">
        <v>26</v>
      </c>
      <c r="L11" s="27">
        <v>21</v>
      </c>
      <c r="M11" s="27">
        <v>8</v>
      </c>
      <c r="N11" s="29"/>
      <c r="O11" s="25">
        <v>0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1989</v>
      </c>
      <c r="C12" s="27" t="s">
        <v>37</v>
      </c>
      <c r="D12" s="28" t="s">
        <v>36</v>
      </c>
      <c r="E12" s="27">
        <v>18</v>
      </c>
      <c r="F12" s="27">
        <v>1</v>
      </c>
      <c r="G12" s="27">
        <v>14</v>
      </c>
      <c r="H12" s="27">
        <v>46</v>
      </c>
      <c r="I12" s="27">
        <v>113</v>
      </c>
      <c r="J12" s="27">
        <v>36</v>
      </c>
      <c r="K12" s="27">
        <v>35</v>
      </c>
      <c r="L12" s="27">
        <v>27</v>
      </c>
      <c r="M12" s="27">
        <v>15</v>
      </c>
      <c r="N12" s="29"/>
      <c r="O12" s="25">
        <v>0</v>
      </c>
      <c r="P12" s="19"/>
      <c r="Q12" s="27" t="s">
        <v>54</v>
      </c>
      <c r="R12" s="19" t="s">
        <v>43</v>
      </c>
      <c r="S12" s="19"/>
      <c r="T12" s="25" t="e">
        <f t="shared" si="1"/>
        <v>#DIV/0!</v>
      </c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1990</v>
      </c>
      <c r="C13" s="27" t="s">
        <v>41</v>
      </c>
      <c r="D13" s="28" t="s">
        <v>36</v>
      </c>
      <c r="E13" s="27">
        <v>20</v>
      </c>
      <c r="F13" s="27">
        <v>1</v>
      </c>
      <c r="G13" s="27">
        <v>12</v>
      </c>
      <c r="H13" s="27">
        <v>38</v>
      </c>
      <c r="I13" s="27">
        <v>122</v>
      </c>
      <c r="J13" s="27">
        <v>52</v>
      </c>
      <c r="K13" s="27">
        <v>28</v>
      </c>
      <c r="L13" s="27">
        <v>29</v>
      </c>
      <c r="M13" s="27">
        <v>13</v>
      </c>
      <c r="N13" s="62">
        <v>0.68899999999999995</v>
      </c>
      <c r="O13" s="25">
        <f>PRODUCT(I13/N13)</f>
        <v>177.06821480406387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30"/>
      <c r="AA13" s="30"/>
      <c r="AB13" s="30"/>
      <c r="AC13" s="30"/>
      <c r="AD13" s="30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1991</v>
      </c>
      <c r="C14" s="27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5">
        <v>0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1992</v>
      </c>
      <c r="C15" s="27" t="s">
        <v>42</v>
      </c>
      <c r="D15" s="28" t="s">
        <v>36</v>
      </c>
      <c r="E15" s="27">
        <v>19</v>
      </c>
      <c r="F15" s="27">
        <v>3</v>
      </c>
      <c r="G15" s="27">
        <v>9</v>
      </c>
      <c r="H15" s="27">
        <v>32</v>
      </c>
      <c r="I15" s="27">
        <v>110</v>
      </c>
      <c r="J15" s="27">
        <v>42</v>
      </c>
      <c r="K15" s="27">
        <v>36</v>
      </c>
      <c r="L15" s="27">
        <v>20</v>
      </c>
      <c r="M15" s="27">
        <v>12</v>
      </c>
      <c r="N15" s="62">
        <v>0.60299999999999998</v>
      </c>
      <c r="O15" s="25">
        <f>PRODUCT(I15/N15)</f>
        <v>182.42122719734661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30"/>
      <c r="AA15" s="30"/>
      <c r="AB15" s="30"/>
      <c r="AC15" s="30"/>
      <c r="AD15" s="30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1993</v>
      </c>
      <c r="C16" s="27" t="s">
        <v>43</v>
      </c>
      <c r="D16" s="28" t="s">
        <v>36</v>
      </c>
      <c r="E16" s="27">
        <v>7</v>
      </c>
      <c r="F16" s="27">
        <v>0</v>
      </c>
      <c r="G16" s="27">
        <v>2</v>
      </c>
      <c r="H16" s="27">
        <v>3</v>
      </c>
      <c r="I16" s="27">
        <v>22</v>
      </c>
      <c r="J16" s="27">
        <v>10</v>
      </c>
      <c r="K16" s="27">
        <v>8</v>
      </c>
      <c r="L16" s="27">
        <v>2</v>
      </c>
      <c r="M16" s="27">
        <v>2</v>
      </c>
      <c r="N16" s="62">
        <v>0.5</v>
      </c>
      <c r="O16" s="25">
        <f>PRODUCT(I16/N16)</f>
        <v>44</v>
      </c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30"/>
      <c r="AA16" s="30"/>
      <c r="AB16" s="30"/>
      <c r="AC16" s="30"/>
      <c r="AD16" s="30"/>
      <c r="AE16" s="27"/>
      <c r="AF16" s="27"/>
      <c r="AG16" s="27"/>
      <c r="AH16" s="27"/>
      <c r="AI16" s="27"/>
      <c r="AJ16" s="27"/>
      <c r="AK16" s="49" t="s">
        <v>45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2">SUM(E4:E16)</f>
        <v>193</v>
      </c>
      <c r="F17" s="19">
        <f t="shared" si="2"/>
        <v>14</v>
      </c>
      <c r="G17" s="19">
        <f t="shared" si="2"/>
        <v>138</v>
      </c>
      <c r="H17" s="19">
        <f t="shared" si="2"/>
        <v>289</v>
      </c>
      <c r="I17" s="19">
        <f t="shared" si="2"/>
        <v>918</v>
      </c>
      <c r="J17" s="19">
        <f t="shared" si="2"/>
        <v>305</v>
      </c>
      <c r="K17" s="19">
        <f t="shared" si="2"/>
        <v>241</v>
      </c>
      <c r="L17" s="19">
        <f t="shared" si="2"/>
        <v>220</v>
      </c>
      <c r="M17" s="19">
        <f t="shared" si="2"/>
        <v>152</v>
      </c>
      <c r="N17" s="31">
        <f>PRODUCT(561/O17)</f>
        <v>0.63609294443832243</v>
      </c>
      <c r="O17" s="32">
        <f>SUM(O4:O16)</f>
        <v>881.94658485855336</v>
      </c>
      <c r="P17" s="19"/>
      <c r="Q17" s="19"/>
      <c r="R17" s="19"/>
      <c r="S17" s="19"/>
      <c r="T17" s="1"/>
      <c r="U17" s="19">
        <f t="shared" ref="U17:AJ17" si="3">SUM(U4:U16)</f>
        <v>0</v>
      </c>
      <c r="V17" s="19">
        <f t="shared" si="3"/>
        <v>0</v>
      </c>
      <c r="W17" s="19">
        <f t="shared" si="3"/>
        <v>0</v>
      </c>
      <c r="X17" s="19">
        <f t="shared" si="3"/>
        <v>0</v>
      </c>
      <c r="Y17" s="19">
        <f t="shared" si="3"/>
        <v>0</v>
      </c>
      <c r="Z17" s="19">
        <f t="shared" si="3"/>
        <v>0</v>
      </c>
      <c r="AA17" s="19">
        <f t="shared" si="3"/>
        <v>0</v>
      </c>
      <c r="AB17" s="19">
        <f t="shared" si="3"/>
        <v>0</v>
      </c>
      <c r="AC17" s="19">
        <f t="shared" si="3"/>
        <v>0</v>
      </c>
      <c r="AD17" s="19">
        <f t="shared" si="3"/>
        <v>0</v>
      </c>
      <c r="AE17" s="19">
        <f t="shared" si="3"/>
        <v>0</v>
      </c>
      <c r="AF17" s="19">
        <f t="shared" si="3"/>
        <v>0</v>
      </c>
      <c r="AG17" s="19">
        <f t="shared" si="3"/>
        <v>0</v>
      </c>
      <c r="AH17" s="19">
        <f t="shared" si="3"/>
        <v>1</v>
      </c>
      <c r="AI17" s="19">
        <f t="shared" si="3"/>
        <v>0</v>
      </c>
      <c r="AJ17" s="19">
        <f t="shared" si="3"/>
        <v>2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8" t="s">
        <v>2</v>
      </c>
      <c r="C18" s="33"/>
      <c r="D18" s="34">
        <f>SUM(F17:H17)+((I17-F17-G17)/3)+(E17/3)+(AE17*25)+(AF17*25)+(AG17*10)+(AH17*25)+(AI17*20)+(AJ17*15)</f>
        <v>815.66666666666674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48</v>
      </c>
      <c r="Q20" s="13"/>
      <c r="R20" s="13"/>
      <c r="S20" s="13"/>
      <c r="T20" s="65"/>
      <c r="U20" s="65"/>
      <c r="V20" s="65"/>
      <c r="W20" s="65"/>
      <c r="X20" s="65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77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17</v>
      </c>
      <c r="C21" s="13"/>
      <c r="D21" s="42"/>
      <c r="E21" s="27">
        <f>PRODUCT(E17)</f>
        <v>193</v>
      </c>
      <c r="F21" s="27">
        <f>PRODUCT(F17)</f>
        <v>14</v>
      </c>
      <c r="G21" s="27">
        <f>PRODUCT(G17)</f>
        <v>138</v>
      </c>
      <c r="H21" s="27">
        <f>PRODUCT(H17)</f>
        <v>289</v>
      </c>
      <c r="I21" s="27">
        <f>PRODUCT(I17)</f>
        <v>918</v>
      </c>
      <c r="J21" s="1"/>
      <c r="K21" s="43">
        <f>PRODUCT((F21+G21)/E21)</f>
        <v>0.78756476683937826</v>
      </c>
      <c r="L21" s="43">
        <f>PRODUCT(H21/E21)</f>
        <v>1.4974093264248705</v>
      </c>
      <c r="M21" s="43">
        <f>PRODUCT(I21/E21)</f>
        <v>4.7564766839378239</v>
      </c>
      <c r="N21" s="29">
        <f>PRODUCT(N17)</f>
        <v>0.63609294443832243</v>
      </c>
      <c r="O21" s="25">
        <f>PRODUCT(O17)</f>
        <v>881.94658485855336</v>
      </c>
      <c r="P21" s="66" t="s">
        <v>49</v>
      </c>
      <c r="Q21" s="67"/>
      <c r="R21" s="67"/>
      <c r="S21" s="68" t="s">
        <v>55</v>
      </c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78" t="s">
        <v>53</v>
      </c>
      <c r="AE21" s="68"/>
      <c r="AF21" s="68" t="s">
        <v>56</v>
      </c>
      <c r="AG21" s="68"/>
      <c r="AH21" s="68"/>
      <c r="AI21" s="78"/>
      <c r="AJ21" s="68"/>
      <c r="AK21" s="79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29"/>
      <c r="O22" s="63">
        <v>0</v>
      </c>
      <c r="P22" s="69" t="s">
        <v>50</v>
      </c>
      <c r="Q22" s="70"/>
      <c r="R22" s="70"/>
      <c r="S22" s="71" t="s">
        <v>58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80" t="s">
        <v>57</v>
      </c>
      <c r="AE22" s="71"/>
      <c r="AF22" s="71" t="s">
        <v>59</v>
      </c>
      <c r="AG22" s="71"/>
      <c r="AH22" s="71"/>
      <c r="AI22" s="80"/>
      <c r="AJ22" s="71"/>
      <c r="AK22" s="8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7" t="s">
        <v>19</v>
      </c>
      <c r="C23" s="48"/>
      <c r="D23" s="49"/>
      <c r="E23" s="30"/>
      <c r="F23" s="30"/>
      <c r="G23" s="30"/>
      <c r="H23" s="30"/>
      <c r="I23" s="30"/>
      <c r="J23" s="1"/>
      <c r="K23" s="50"/>
      <c r="L23" s="50"/>
      <c r="M23" s="50"/>
      <c r="N23" s="51"/>
      <c r="O23" s="25">
        <v>0</v>
      </c>
      <c r="P23" s="69" t="s">
        <v>51</v>
      </c>
      <c r="Q23" s="70"/>
      <c r="R23" s="70"/>
      <c r="S23" s="71" t="s">
        <v>58</v>
      </c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80" t="s">
        <v>57</v>
      </c>
      <c r="AE23" s="71"/>
      <c r="AF23" s="71" t="s">
        <v>59</v>
      </c>
      <c r="AG23" s="71"/>
      <c r="AH23" s="71"/>
      <c r="AI23" s="80"/>
      <c r="AJ23" s="71"/>
      <c r="AK23" s="8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2" t="s">
        <v>20</v>
      </c>
      <c r="C24" s="53"/>
      <c r="D24" s="54"/>
      <c r="E24" s="19">
        <f>SUM(E21:E23)</f>
        <v>193</v>
      </c>
      <c r="F24" s="19">
        <f>SUM(F21:F23)</f>
        <v>14</v>
      </c>
      <c r="G24" s="19">
        <f>SUM(G21:G23)</f>
        <v>138</v>
      </c>
      <c r="H24" s="19">
        <f>SUM(H21:H23)</f>
        <v>289</v>
      </c>
      <c r="I24" s="19">
        <f>SUM(I21:I23)</f>
        <v>918</v>
      </c>
      <c r="J24" s="1"/>
      <c r="K24" s="55">
        <f>PRODUCT((F24+G24)/E24)</f>
        <v>0.78756476683937826</v>
      </c>
      <c r="L24" s="55">
        <f>PRODUCT(H24/E24)</f>
        <v>1.4974093264248705</v>
      </c>
      <c r="M24" s="55">
        <f>PRODUCT(I24/E24)</f>
        <v>4.7564766839378239</v>
      </c>
      <c r="N24" s="31">
        <f>PRODUCT(N17)</f>
        <v>0.63609294443832243</v>
      </c>
      <c r="O24" s="25">
        <f>SUM(O21:O23)</f>
        <v>881.94658485855336</v>
      </c>
      <c r="P24" s="72" t="s">
        <v>52</v>
      </c>
      <c r="Q24" s="73"/>
      <c r="R24" s="73"/>
      <c r="S24" s="74" t="s">
        <v>80</v>
      </c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82" t="s">
        <v>79</v>
      </c>
      <c r="AE24" s="74"/>
      <c r="AF24" s="74" t="s">
        <v>81</v>
      </c>
      <c r="AG24" s="74"/>
      <c r="AH24" s="74"/>
      <c r="AI24" s="82"/>
      <c r="AJ24" s="74"/>
      <c r="AK24" s="83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38"/>
      <c r="Q25" s="1"/>
      <c r="R25" s="1"/>
      <c r="S25" s="25"/>
      <c r="T25" s="25"/>
      <c r="U25" s="1"/>
      <c r="V25" s="38"/>
      <c r="W25" s="1"/>
      <c r="X25" s="1"/>
      <c r="Y25" s="25"/>
      <c r="Z25" s="25"/>
      <c r="AA25" s="56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 t="s">
        <v>34</v>
      </c>
      <c r="C26" s="1"/>
      <c r="D26" s="1" t="s">
        <v>46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8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1"/>
      <c r="O31" s="1"/>
      <c r="P31" s="56"/>
      <c r="Q31" s="56"/>
      <c r="R31" s="56"/>
      <c r="S31" s="56"/>
      <c r="T31" s="56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25"/>
      <c r="R32" s="25"/>
      <c r="S32" s="25"/>
      <c r="T32" s="25"/>
      <c r="U32" s="1"/>
      <c r="V32" s="1"/>
      <c r="W32" s="1"/>
      <c r="X32" s="1"/>
      <c r="Y32" s="1"/>
      <c r="Z32" s="25"/>
      <c r="AA32" s="56"/>
      <c r="AB32" s="1"/>
      <c r="AC32" s="1"/>
      <c r="AD32" s="1"/>
      <c r="AE32" s="1"/>
      <c r="AF32" s="1"/>
      <c r="AG32" s="25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25"/>
      <c r="R33" s="25"/>
      <c r="S33" s="25"/>
      <c r="T33" s="25"/>
      <c r="U33" s="1"/>
      <c r="V33" s="1"/>
      <c r="W33" s="1"/>
      <c r="X33" s="1"/>
      <c r="Y33" s="1"/>
      <c r="Z33" s="25"/>
      <c r="AA33" s="56"/>
      <c r="AB33" s="1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1"/>
      <c r="V34" s="1"/>
      <c r="W34" s="1"/>
      <c r="X34" s="1"/>
      <c r="Y34" s="1"/>
      <c r="Z34" s="25"/>
      <c r="AA34" s="56"/>
      <c r="AB34" s="1"/>
      <c r="AC34" s="25"/>
      <c r="AD34" s="25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56"/>
      <c r="AB35" s="1"/>
      <c r="AC35" s="25"/>
      <c r="AD35" s="25"/>
      <c r="AE35" s="25"/>
      <c r="AF35" s="25"/>
      <c r="AG35" s="25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56"/>
      <c r="AB36" s="1"/>
      <c r="AC36" s="1"/>
      <c r="AD36" s="1"/>
      <c r="AE36" s="1"/>
      <c r="AF36" s="1"/>
      <c r="AG36" s="25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35"/>
      <c r="O37" s="25"/>
      <c r="P37" s="25"/>
      <c r="Q37" s="25"/>
      <c r="R37" s="25"/>
      <c r="S37" s="25"/>
      <c r="T37" s="25"/>
      <c r="U37" s="1"/>
      <c r="V37" s="38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25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25"/>
      <c r="Q38" s="25"/>
      <c r="R38" s="25"/>
      <c r="S38" s="25"/>
      <c r="T38" s="25"/>
      <c r="U38" s="1"/>
      <c r="V38" s="38"/>
      <c r="W38" s="1"/>
      <c r="X38" s="25"/>
      <c r="Y38" s="25"/>
      <c r="Z38" s="25"/>
      <c r="AA38" s="25"/>
      <c r="AB38" s="1"/>
      <c r="AC38" s="1"/>
      <c r="AD38" s="1"/>
      <c r="AE38" s="1"/>
      <c r="AF38" s="1"/>
      <c r="AG38" s="25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6"/>
      <c r="AB39" s="1"/>
      <c r="AC39" s="1"/>
      <c r="AD39" s="1"/>
      <c r="AE39" s="1"/>
      <c r="AF39" s="1"/>
      <c r="AG39" s="25"/>
      <c r="AH39" s="1"/>
      <c r="AI39" s="1"/>
      <c r="AJ39" s="1"/>
      <c r="AK39" s="39"/>
      <c r="AL39" s="9"/>
      <c r="AM39" s="58"/>
      <c r="AN39" s="58"/>
      <c r="AO39" s="58"/>
      <c r="AP39" s="58"/>
      <c r="AQ39" s="58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6"/>
      <c r="AB40" s="1"/>
      <c r="AC40" s="25"/>
      <c r="AD40" s="25"/>
      <c r="AE40" s="25"/>
      <c r="AF40" s="25"/>
      <c r="AG40" s="25"/>
      <c r="AH40" s="25"/>
      <c r="AI40" s="25"/>
      <c r="AJ40" s="25"/>
      <c r="AK40" s="25"/>
      <c r="AL40" s="9"/>
      <c r="AM40" s="58"/>
      <c r="AN40" s="58"/>
      <c r="AO40" s="58"/>
      <c r="AP40" s="58"/>
      <c r="AQ40" s="58"/>
    </row>
    <row r="41" spans="1:43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6"/>
      <c r="AB41" s="1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6"/>
      <c r="AB42" s="1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6"/>
      <c r="AB43" s="1"/>
      <c r="AC43" s="1"/>
      <c r="AD43" s="1"/>
      <c r="AE43" s="1"/>
      <c r="AF43" s="1"/>
      <c r="AG43" s="25"/>
      <c r="AH43" s="1"/>
      <c r="AI43" s="1"/>
      <c r="AJ43" s="1"/>
      <c r="AK43" s="39"/>
      <c r="AL43" s="9"/>
    </row>
    <row r="44" spans="1:43" ht="15" customHeight="1" x14ac:dyDescent="0.25">
      <c r="A44" s="59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35"/>
      <c r="O44" s="25"/>
      <c r="P44" s="9"/>
      <c r="Q44" s="9"/>
      <c r="R44" s="9"/>
      <c r="S44" s="1"/>
      <c r="T44" s="25"/>
      <c r="U44" s="1"/>
      <c r="V44" s="38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25"/>
      <c r="AH44" s="1"/>
      <c r="AI44" s="1"/>
      <c r="AJ44" s="1"/>
      <c r="AK44" s="39"/>
      <c r="AL44" s="9"/>
    </row>
    <row r="45" spans="1:43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9"/>
      <c r="Q45" s="9"/>
      <c r="R45" s="9"/>
      <c r="S45" s="1"/>
      <c r="T45" s="25"/>
      <c r="U45" s="1"/>
      <c r="V45" s="38"/>
      <c r="W45" s="1"/>
      <c r="X45" s="1"/>
      <c r="Y45" s="25"/>
      <c r="Z45" s="25"/>
      <c r="AA45" s="56"/>
      <c r="AB45" s="1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9"/>
      <c r="Q46" s="9"/>
      <c r="R46" s="9"/>
      <c r="S46" s="1"/>
      <c r="T46" s="25"/>
      <c r="U46" s="1"/>
      <c r="V46" s="38"/>
      <c r="W46" s="1"/>
      <c r="X46" s="1"/>
      <c r="Y46" s="25"/>
      <c r="Z46" s="25"/>
      <c r="AA46" s="56"/>
      <c r="AB46" s="1"/>
      <c r="AC46" s="1"/>
      <c r="AD46" s="1"/>
      <c r="AE46" s="1"/>
      <c r="AF46" s="1"/>
      <c r="AG46" s="25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9"/>
      <c r="Q47" s="9"/>
      <c r="R47" s="9"/>
      <c r="S47" s="1"/>
      <c r="T47" s="25"/>
      <c r="U47" s="1"/>
      <c r="V47" s="38"/>
      <c r="W47" s="1"/>
      <c r="X47" s="1"/>
      <c r="Y47" s="25"/>
      <c r="Z47" s="25"/>
      <c r="AA47" s="56"/>
      <c r="AB47" s="1"/>
      <c r="AC47" s="1"/>
      <c r="AD47" s="1"/>
      <c r="AE47" s="1"/>
      <c r="AF47" s="1"/>
      <c r="AG47" s="25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9"/>
      <c r="Q48" s="9"/>
      <c r="R48" s="9"/>
      <c r="S48" s="1"/>
      <c r="T48" s="25"/>
      <c r="U48" s="1"/>
      <c r="V48" s="38"/>
      <c r="W48" s="1"/>
      <c r="X48" s="1"/>
      <c r="Y48" s="25"/>
      <c r="Z48" s="25"/>
      <c r="AA48" s="56"/>
      <c r="AB48" s="1"/>
      <c r="AC48" s="1"/>
      <c r="AD48" s="1"/>
      <c r="AE48" s="1"/>
      <c r="AF48" s="1"/>
      <c r="AG48" s="25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9"/>
      <c r="Q49" s="9"/>
      <c r="R49" s="9"/>
      <c r="S49" s="1"/>
      <c r="T49" s="25"/>
      <c r="U49" s="1"/>
      <c r="V49" s="38"/>
      <c r="W49" s="1"/>
      <c r="X49" s="1"/>
      <c r="Y49" s="25"/>
      <c r="Z49" s="25"/>
      <c r="AA49" s="56"/>
      <c r="AB49" s="1"/>
      <c r="AC49" s="1"/>
      <c r="AD49" s="1"/>
      <c r="AE49" s="1"/>
      <c r="AF49" s="1"/>
      <c r="AG49" s="25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25"/>
      <c r="Z50" s="25"/>
      <c r="AA50" s="56"/>
      <c r="AB50" s="1"/>
      <c r="AC50" s="1"/>
      <c r="AD50" s="1"/>
      <c r="AE50" s="1"/>
      <c r="AF50" s="1"/>
      <c r="AG50" s="25"/>
      <c r="AH50" s="1"/>
      <c r="AI50" s="1"/>
      <c r="AJ50" s="1"/>
      <c r="AK50" s="39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</row>
    <row r="75" spans="16:20" ht="15" customHeight="1" x14ac:dyDescent="0.25">
      <c r="P75" s="9"/>
      <c r="Q75" s="9"/>
      <c r="R75" s="9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75" customWidth="1"/>
    <col min="4" max="4" width="10.5703125" style="105" customWidth="1"/>
    <col min="5" max="5" width="8" style="105" customWidth="1"/>
    <col min="6" max="6" width="0.7109375" style="37" customWidth="1"/>
    <col min="7" max="11" width="5.28515625" style="75" customWidth="1"/>
    <col min="12" max="12" width="6.42578125" style="75" customWidth="1"/>
    <col min="13" max="16" width="5.28515625" style="75" customWidth="1"/>
    <col min="17" max="21" width="6.7109375" style="75" customWidth="1"/>
    <col min="22" max="22" width="10.85546875" style="75" customWidth="1"/>
    <col min="23" max="23" width="19.7109375" style="105" customWidth="1"/>
    <col min="24" max="24" width="9.7109375" style="75" customWidth="1"/>
    <col min="25" max="30" width="9.140625" style="106"/>
  </cols>
  <sheetData>
    <row r="1" spans="1:30" ht="18.75" x14ac:dyDescent="0.3">
      <c r="A1" s="9"/>
      <c r="B1" s="84" t="s">
        <v>60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07" t="s">
        <v>35</v>
      </c>
      <c r="C2" s="108" t="s">
        <v>44</v>
      </c>
      <c r="D2" s="109"/>
      <c r="E2" s="8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77"/>
      <c r="Y2" s="88"/>
      <c r="Z2" s="88"/>
      <c r="AA2" s="88"/>
      <c r="AB2" s="88"/>
      <c r="AC2" s="88"/>
      <c r="AD2" s="88"/>
    </row>
    <row r="3" spans="1:30" x14ac:dyDescent="0.25">
      <c r="A3" s="9"/>
      <c r="B3" s="90" t="s">
        <v>61</v>
      </c>
      <c r="C3" s="23" t="s">
        <v>62</v>
      </c>
      <c r="D3" s="91" t="s">
        <v>63</v>
      </c>
      <c r="E3" s="92" t="s">
        <v>1</v>
      </c>
      <c r="F3" s="25"/>
      <c r="G3" s="93" t="s">
        <v>64</v>
      </c>
      <c r="H3" s="94" t="s">
        <v>65</v>
      </c>
      <c r="I3" s="94" t="s">
        <v>31</v>
      </c>
      <c r="J3" s="18" t="s">
        <v>66</v>
      </c>
      <c r="K3" s="95" t="s">
        <v>67</v>
      </c>
      <c r="L3" s="95" t="s">
        <v>68</v>
      </c>
      <c r="M3" s="93" t="s">
        <v>69</v>
      </c>
      <c r="N3" s="93" t="s">
        <v>30</v>
      </c>
      <c r="O3" s="94" t="s">
        <v>70</v>
      </c>
      <c r="P3" s="93" t="s">
        <v>65</v>
      </c>
      <c r="Q3" s="93" t="s">
        <v>3</v>
      </c>
      <c r="R3" s="93">
        <v>1</v>
      </c>
      <c r="S3" s="93">
        <v>2</v>
      </c>
      <c r="T3" s="93">
        <v>3</v>
      </c>
      <c r="U3" s="93" t="s">
        <v>71</v>
      </c>
      <c r="V3" s="18" t="s">
        <v>21</v>
      </c>
      <c r="W3" s="17" t="s">
        <v>72</v>
      </c>
      <c r="X3" s="17" t="s">
        <v>73</v>
      </c>
      <c r="Y3" s="88"/>
      <c r="Z3" s="88"/>
      <c r="AA3" s="88"/>
      <c r="AB3" s="88"/>
      <c r="AC3" s="88"/>
      <c r="AD3" s="88"/>
    </row>
    <row r="4" spans="1:30" x14ac:dyDescent="0.25">
      <c r="A4" s="9"/>
      <c r="B4" s="96" t="s">
        <v>75</v>
      </c>
      <c r="C4" s="117" t="s">
        <v>76</v>
      </c>
      <c r="D4" s="96" t="s">
        <v>74</v>
      </c>
      <c r="E4" s="118" t="s">
        <v>36</v>
      </c>
      <c r="F4" s="119"/>
      <c r="G4" s="97">
        <v>1</v>
      </c>
      <c r="H4" s="98"/>
      <c r="I4" s="98"/>
      <c r="J4" s="99" t="s">
        <v>77</v>
      </c>
      <c r="K4" s="99">
        <v>7</v>
      </c>
      <c r="L4" s="99"/>
      <c r="M4" s="99">
        <v>1</v>
      </c>
      <c r="N4" s="97"/>
      <c r="O4" s="97">
        <v>2</v>
      </c>
      <c r="P4" s="97">
        <v>3</v>
      </c>
      <c r="Q4" s="120" t="s">
        <v>82</v>
      </c>
      <c r="R4" s="120" t="s">
        <v>83</v>
      </c>
      <c r="S4" s="120" t="s">
        <v>84</v>
      </c>
      <c r="T4" s="120" t="s">
        <v>85</v>
      </c>
      <c r="U4" s="120" t="s">
        <v>84</v>
      </c>
      <c r="V4" s="121">
        <v>0.88900000000000001</v>
      </c>
      <c r="W4" s="100" t="s">
        <v>78</v>
      </c>
      <c r="X4" s="97">
        <v>125</v>
      </c>
      <c r="Y4" s="88"/>
      <c r="Z4" s="88"/>
      <c r="AA4" s="88"/>
      <c r="AB4" s="88"/>
      <c r="AC4" s="88"/>
      <c r="AD4" s="88"/>
    </row>
    <row r="5" spans="1:30" x14ac:dyDescent="0.25">
      <c r="A5" s="24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88"/>
      <c r="Z5" s="88"/>
      <c r="AA5" s="88"/>
      <c r="AB5" s="88"/>
      <c r="AC5" s="88"/>
      <c r="AD5" s="88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2019-01-26T14:58:42Z</dcterms:modified>
</cp:coreProperties>
</file>