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O15" i="2"/>
  <c r="N15" i="2"/>
  <c r="M15" i="2"/>
  <c r="G15" i="2"/>
  <c r="P9" i="2" l="1"/>
  <c r="O9" i="2"/>
  <c r="M9" i="2"/>
  <c r="I9" i="2"/>
  <c r="G9" i="2"/>
  <c r="O10" i="1" l="1"/>
  <c r="O9" i="1"/>
  <c r="O8" i="1"/>
  <c r="O7" i="1"/>
  <c r="O6" i="1"/>
  <c r="O5" i="1"/>
  <c r="O4" i="1"/>
  <c r="O11" i="1" s="1"/>
  <c r="M10" i="1"/>
  <c r="M9" i="1"/>
  <c r="M8" i="1"/>
  <c r="M7" i="1"/>
  <c r="M6" i="1"/>
  <c r="M5" i="1"/>
  <c r="M4" i="1"/>
  <c r="M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I16" i="1" s="1"/>
  <c r="X11" i="1"/>
  <c r="H16" i="1" s="1"/>
  <c r="W11" i="1"/>
  <c r="G16" i="1" s="1"/>
  <c r="V11" i="1"/>
  <c r="F16" i="1" s="1"/>
  <c r="U11" i="1"/>
  <c r="E16" i="1" s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I18" i="1" l="1"/>
  <c r="K16" i="1"/>
  <c r="D12" i="1"/>
  <c r="M16" i="1"/>
  <c r="F18" i="1"/>
  <c r="K15" i="1"/>
  <c r="E18" i="1"/>
  <c r="M18" i="1" s="1"/>
  <c r="M15" i="1"/>
  <c r="L15" i="1"/>
  <c r="L16" i="1"/>
  <c r="H18" i="1"/>
  <c r="L18" i="1" s="1"/>
  <c r="O15" i="1"/>
  <c r="O18" i="1" s="1"/>
  <c r="N11" i="1"/>
  <c r="N15" i="1" s="1"/>
  <c r="N18" i="1" l="1"/>
  <c r="K18" i="1"/>
</calcChain>
</file>

<file path=xl/sharedStrings.xml><?xml version="1.0" encoding="utf-8"?>
<sst xmlns="http://schemas.openxmlformats.org/spreadsheetml/2006/main" count="251" uniqueCount="150">
  <si>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</si>
  <si>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</si>
  <si>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</si>
  <si>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</si>
  <si>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</si>
  <si>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</si>
  <si>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</si>
  <si>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</si>
  <si>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</si>
  <si>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</si>
  <si>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</si>
  <si>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</si>
  <si>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</si>
  <si>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</si>
  <si>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</si>
  <si>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</si>
  <si>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</si>
  <si>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</si>
  <si>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</si>
  <si>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</si>
  <si>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</si>
  <si>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</si>
  <si>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</si>
  <si>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</si>
  <si>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</si>
  <si>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</si>
  <si>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</si>
  <si>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</si>
  <si>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</si>
  <si>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</si>
  <si>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</si>
  <si>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</si>
  <si>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</si>
  <si>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</si>
  <si>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</si>
  <si>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</si>
  <si>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</si>
  <si>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</si>
  <si>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6.  ottelu</t>
  </si>
  <si>
    <t>Ulla Mäkinen</t>
  </si>
  <si>
    <t>11.</t>
  </si>
  <si>
    <t>AuMa</t>
  </si>
  <si>
    <t>3.</t>
  </si>
  <si>
    <t xml:space="preserve">Kiri </t>
  </si>
  <si>
    <t>5.</t>
  </si>
  <si>
    <t>Kirittäret</t>
  </si>
  <si>
    <t>8.</t>
  </si>
  <si>
    <t>2.</t>
  </si>
  <si>
    <t>1.</t>
  </si>
  <si>
    <t>3.1.1980</t>
  </si>
  <si>
    <t>15.05. 1997  AuMa - Pesäkarhut  0-2  (1-5, 0-12)</t>
  </si>
  <si>
    <t>18.05. 1997  YPJ - AuMa  2-1  (5-6, 5-1, 1-0)</t>
  </si>
  <si>
    <t>12.  ottelu</t>
  </si>
  <si>
    <t>17.06. 1997  Pesäkarhut - AuMa  2-1  (1-5, 8-3, 1-1, 2-1)</t>
  </si>
  <si>
    <t>AuMa = Aurajoen Maila  (1997)</t>
  </si>
  <si>
    <t>Kirittäret = Jyväskylän Etukenttä Oy  (1998)</t>
  </si>
  <si>
    <t>Kiri = Jyväskylän Kiri  (1930)</t>
  </si>
  <si>
    <t xml:space="preserve">  17 v   4 kk 12 pv</t>
  </si>
  <si>
    <t xml:space="preserve">  17 v   4 kk 15 pv</t>
  </si>
  <si>
    <t xml:space="preserve">  17 v   5 kk 14 pv</t>
  </si>
  <si>
    <t>33.  ottelu</t>
  </si>
  <si>
    <t xml:space="preserve">  18 v   4 kk 28 pv</t>
  </si>
  <si>
    <t>31.05. 1998  ViVe - Kiri  1-2  (4-3, 0-5, 0-2)</t>
  </si>
  <si>
    <t>L+T</t>
  </si>
  <si>
    <t>4.</t>
  </si>
  <si>
    <t>7.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</si>
  <si>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</si>
  <si>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</si>
  <si>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</si>
  <si>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</si>
  <si>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</si>
  <si>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</si>
  <si>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</si>
  <si>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</si>
  <si>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</si>
  <si>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</si>
  <si>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</si>
  <si>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</si>
  <si>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</si>
  <si>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</si>
  <si>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</si>
  <si>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</si>
  <si>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03.07. 1999  Sotkamo</t>
  </si>
  <si>
    <t>1v</t>
  </si>
  <si>
    <t>Vesa Tervo</t>
  </si>
  <si>
    <t>3123</t>
  </si>
  <si>
    <t>05.08. 2000  Oulu</t>
  </si>
  <si>
    <t>1-0  (2-2, 4-2)</t>
  </si>
  <si>
    <t>Rauno Tuomainen</t>
  </si>
  <si>
    <t>4054</t>
  </si>
  <si>
    <t>14.07. 2001  Hamina</t>
  </si>
  <si>
    <t>2-1  (4-3, 2-4, 4-2)</t>
  </si>
  <si>
    <t>I p</t>
  </si>
  <si>
    <t>Tuula Tauriainen</t>
  </si>
  <si>
    <t>3590</t>
  </si>
  <si>
    <t>29.06. 2002  Seinäjoki</t>
  </si>
  <si>
    <t>0-2  (2-3, 0-4)</t>
  </si>
  <si>
    <t>Risto Ojanperä</t>
  </si>
  <si>
    <t>3420</t>
  </si>
  <si>
    <t>01.08. 2003  Sotkamo</t>
  </si>
  <si>
    <t>2-1  (2-4, 7-2, 1-1, 3-1)</t>
  </si>
  <si>
    <t>A</t>
  </si>
  <si>
    <t>Seppo Salmela</t>
  </si>
  <si>
    <t>2620</t>
  </si>
  <si>
    <t>19 v  6 kk  0 pv</t>
  </si>
  <si>
    <t>NAISET</t>
  </si>
  <si>
    <t xml:space="preserve"> ITÄ - LÄNSI - KORTTI</t>
  </si>
  <si>
    <t>B-TYTÖT</t>
  </si>
  <si>
    <t>17.08. 1997  Hyvinkää</t>
  </si>
  <si>
    <t>Länsi</t>
  </si>
  <si>
    <t>LP</t>
  </si>
  <si>
    <t>Pertti Kulmala</t>
  </si>
  <si>
    <t>2652</t>
  </si>
  <si>
    <t xml:space="preserve">Lyöty </t>
  </si>
  <si>
    <t xml:space="preserve">Tuotu </t>
  </si>
  <si>
    <t xml:space="preserve"> Lyöjäkuningatar  2000, 2003   &lt;&gt;   Tehopelaaja  1999, 2002, 2003   &lt;&gt;   Kärkilyöjäkuningatar  2000, 2003   &lt;&gt;   Paras kärkilyöntiprosentti  2003   &lt;&gt;   Kultakypärä  2003</t>
  </si>
  <si>
    <t xml:space="preserve">  0-2  (0-6, 6-7)</t>
  </si>
  <si>
    <t>9/9</t>
  </si>
  <si>
    <t>2/2</t>
  </si>
  <si>
    <t>4/4</t>
  </si>
  <si>
    <t>1/1</t>
  </si>
  <si>
    <t>28.06. 1998  Sotkamo</t>
  </si>
  <si>
    <t xml:space="preserve">  2-0  (5-3, 10-5)</t>
  </si>
  <si>
    <t>Kiri</t>
  </si>
  <si>
    <t>6/9</t>
  </si>
  <si>
    <t>1/2</t>
  </si>
  <si>
    <t>4/6</t>
  </si>
  <si>
    <t>Mika Sirviö</t>
  </si>
  <si>
    <t>3112</t>
  </si>
  <si>
    <t>2-0  (1-0, 4-3)</t>
  </si>
  <si>
    <t>3/6</t>
  </si>
  <si>
    <t>0/1</t>
  </si>
  <si>
    <t>4/11</t>
  </si>
  <si>
    <t>2/3</t>
  </si>
  <si>
    <t>1/3</t>
  </si>
  <si>
    <t>0/2</t>
  </si>
  <si>
    <t>5/8</t>
  </si>
  <si>
    <t>0/3</t>
  </si>
  <si>
    <t>3/10</t>
  </si>
  <si>
    <t>2/4</t>
  </si>
  <si>
    <t>jok</t>
  </si>
  <si>
    <t>6/7</t>
  </si>
  <si>
    <t>4/5</t>
  </si>
  <si>
    <t>21/42</t>
  </si>
  <si>
    <t>5/10</t>
  </si>
  <si>
    <t>7/11</t>
  </si>
  <si>
    <t>5/15</t>
  </si>
  <si>
    <t>15/18</t>
  </si>
  <si>
    <t>5/5</t>
  </si>
  <si>
    <t>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</si>
</sst>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49" fontId="1" fillId="10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/>
    <xf numFmtId="0" fontId="1" fillId="6" borderId="5" xfId="0" applyFont="1" applyFill="1" applyBorder="1"/>
    <xf numFmtId="0" fontId="1" fillId="6" borderId="12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1.140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18" width="5.7109375" style="77" customWidth="1"/>
    <col min="19" max="19" width="5.7109375" style="76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73" t="s">
        <v>39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1997</v>
      </c>
      <c r="C4" s="26" t="s">
        <v>40</v>
      </c>
      <c r="D4" s="39" t="s">
        <v>41</v>
      </c>
      <c r="E4" s="26">
        <v>24</v>
      </c>
      <c r="F4" s="26">
        <v>0</v>
      </c>
      <c r="G4" s="26">
        <v>14</v>
      </c>
      <c r="H4" s="26">
        <v>10</v>
      </c>
      <c r="I4" s="26">
        <v>75</v>
      </c>
      <c r="J4" s="26">
        <v>20</v>
      </c>
      <c r="K4" s="26">
        <v>25</v>
      </c>
      <c r="L4" s="26">
        <v>16</v>
      </c>
      <c r="M4" s="26">
        <f t="shared" ref="M4:M10" si="0">PRODUCT(F4+G4)</f>
        <v>14</v>
      </c>
      <c r="N4" s="29">
        <v>0.50700000000000001</v>
      </c>
      <c r="O4" s="24">
        <f>PRODUCT(I4/N4)</f>
        <v>147.92899408284023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1998</v>
      </c>
      <c r="C5" s="26" t="s">
        <v>42</v>
      </c>
      <c r="D5" s="39" t="s">
        <v>43</v>
      </c>
      <c r="E5" s="26">
        <v>22</v>
      </c>
      <c r="F5" s="26">
        <v>6</v>
      </c>
      <c r="G5" s="26">
        <v>42</v>
      </c>
      <c r="H5" s="26">
        <v>21</v>
      </c>
      <c r="I5" s="26">
        <v>138</v>
      </c>
      <c r="J5" s="26">
        <v>12</v>
      </c>
      <c r="K5" s="26">
        <v>25</v>
      </c>
      <c r="L5" s="26">
        <v>53</v>
      </c>
      <c r="M5" s="26">
        <f t="shared" si="0"/>
        <v>48</v>
      </c>
      <c r="N5" s="29">
        <v>0.68700000000000006</v>
      </c>
      <c r="O5" s="24">
        <f t="shared" ref="O5:O10" si="1">PRODUCT(I5/N5)</f>
        <v>200.87336244541484</v>
      </c>
      <c r="P5" s="26" t="s">
        <v>42</v>
      </c>
      <c r="Q5" s="18"/>
      <c r="R5" s="18" t="s">
        <v>46</v>
      </c>
      <c r="S5" s="18" t="s">
        <v>66</v>
      </c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1999</v>
      </c>
      <c r="C6" s="26" t="s">
        <v>44</v>
      </c>
      <c r="D6" s="39" t="s">
        <v>45</v>
      </c>
      <c r="E6" s="26">
        <v>22</v>
      </c>
      <c r="F6" s="26">
        <v>5</v>
      </c>
      <c r="G6" s="26">
        <v>44</v>
      </c>
      <c r="H6" s="26">
        <v>33</v>
      </c>
      <c r="I6" s="26">
        <v>169</v>
      </c>
      <c r="J6" s="26">
        <v>12</v>
      </c>
      <c r="K6" s="26">
        <v>42</v>
      </c>
      <c r="L6" s="26">
        <v>66</v>
      </c>
      <c r="M6" s="26">
        <f t="shared" si="0"/>
        <v>49</v>
      </c>
      <c r="N6" s="29">
        <v>0.76100000000000001</v>
      </c>
      <c r="O6" s="24">
        <f t="shared" si="1"/>
        <v>222.07621550591327</v>
      </c>
      <c r="P6" s="18" t="s">
        <v>64</v>
      </c>
      <c r="Q6" s="18"/>
      <c r="R6" s="26" t="s">
        <v>48</v>
      </c>
      <c r="S6" s="26" t="s">
        <v>47</v>
      </c>
      <c r="T6" s="24"/>
      <c r="U6" s="26">
        <v>3</v>
      </c>
      <c r="V6" s="41">
        <v>0</v>
      </c>
      <c r="W6" s="41">
        <v>2</v>
      </c>
      <c r="X6" s="32">
        <v>2</v>
      </c>
      <c r="Y6" s="26">
        <v>19</v>
      </c>
      <c r="Z6" s="27"/>
      <c r="AA6" s="27"/>
      <c r="AB6" s="27"/>
      <c r="AC6" s="27"/>
      <c r="AD6" s="27"/>
      <c r="AE6" s="26">
        <v>1</v>
      </c>
      <c r="AF6" s="26"/>
      <c r="AG6" s="26"/>
      <c r="AH6" s="26"/>
      <c r="AI6" s="41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2000</v>
      </c>
      <c r="C7" s="26" t="s">
        <v>46</v>
      </c>
      <c r="D7" s="39" t="s">
        <v>45</v>
      </c>
      <c r="E7" s="26">
        <v>22</v>
      </c>
      <c r="F7" s="26">
        <v>7</v>
      </c>
      <c r="G7" s="26">
        <v>58</v>
      </c>
      <c r="H7" s="26">
        <v>24</v>
      </c>
      <c r="I7" s="26">
        <v>194</v>
      </c>
      <c r="J7" s="26">
        <v>15</v>
      </c>
      <c r="K7" s="26">
        <v>44</v>
      </c>
      <c r="L7" s="26">
        <v>70</v>
      </c>
      <c r="M7" s="26">
        <f t="shared" si="0"/>
        <v>65</v>
      </c>
      <c r="N7" s="29">
        <v>0.77900000000000003</v>
      </c>
      <c r="O7" s="24">
        <f t="shared" si="1"/>
        <v>249.0372272143774</v>
      </c>
      <c r="P7" s="26" t="s">
        <v>48</v>
      </c>
      <c r="Q7" s="18"/>
      <c r="R7" s="26" t="s">
        <v>42</v>
      </c>
      <c r="S7" s="26" t="s">
        <v>48</v>
      </c>
      <c r="T7" s="24"/>
      <c r="U7" s="26">
        <v>4</v>
      </c>
      <c r="V7" s="41">
        <v>1</v>
      </c>
      <c r="W7" s="41">
        <v>3</v>
      </c>
      <c r="X7" s="32">
        <v>2</v>
      </c>
      <c r="Y7" s="26">
        <v>22</v>
      </c>
      <c r="Z7" s="74"/>
      <c r="AA7" s="27"/>
      <c r="AB7" s="27"/>
      <c r="AC7" s="27"/>
      <c r="AD7" s="27"/>
      <c r="AE7" s="26">
        <v>1</v>
      </c>
      <c r="AF7" s="26"/>
      <c r="AG7" s="26"/>
      <c r="AH7" s="26"/>
      <c r="AI7" s="41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2001</v>
      </c>
      <c r="C8" s="26" t="s">
        <v>47</v>
      </c>
      <c r="D8" s="39" t="s">
        <v>45</v>
      </c>
      <c r="E8" s="26">
        <v>22</v>
      </c>
      <c r="F8" s="26">
        <v>4</v>
      </c>
      <c r="G8" s="26">
        <v>40</v>
      </c>
      <c r="H8" s="26">
        <v>32</v>
      </c>
      <c r="I8" s="26">
        <v>150</v>
      </c>
      <c r="J8" s="26">
        <v>9</v>
      </c>
      <c r="K8" s="26">
        <v>22</v>
      </c>
      <c r="L8" s="26">
        <v>75</v>
      </c>
      <c r="M8" s="26">
        <f t="shared" si="0"/>
        <v>44</v>
      </c>
      <c r="N8" s="29">
        <v>0.73199999999999998</v>
      </c>
      <c r="O8" s="24">
        <f t="shared" si="1"/>
        <v>204.91803278688525</v>
      </c>
      <c r="P8" s="18" t="s">
        <v>65</v>
      </c>
      <c r="Q8" s="18"/>
      <c r="R8" s="18" t="s">
        <v>64</v>
      </c>
      <c r="S8" s="26" t="s">
        <v>42</v>
      </c>
      <c r="T8" s="24"/>
      <c r="U8" s="26">
        <v>10</v>
      </c>
      <c r="V8" s="26">
        <v>0</v>
      </c>
      <c r="W8" s="26">
        <v>12</v>
      </c>
      <c r="X8" s="26">
        <v>4</v>
      </c>
      <c r="Y8" s="26">
        <v>54</v>
      </c>
      <c r="Z8" s="74"/>
      <c r="AA8" s="27"/>
      <c r="AB8" s="27"/>
      <c r="AC8" s="27"/>
      <c r="AD8" s="27"/>
      <c r="AE8" s="26">
        <v>1</v>
      </c>
      <c r="AF8" s="26"/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2002</v>
      </c>
      <c r="C9" s="26" t="s">
        <v>47</v>
      </c>
      <c r="D9" s="39" t="s">
        <v>45</v>
      </c>
      <c r="E9" s="26">
        <v>24</v>
      </c>
      <c r="F9" s="26">
        <v>3</v>
      </c>
      <c r="G9" s="26">
        <v>63</v>
      </c>
      <c r="H9" s="26">
        <v>31</v>
      </c>
      <c r="I9" s="26">
        <v>163</v>
      </c>
      <c r="J9" s="26">
        <v>6</v>
      </c>
      <c r="K9" s="26">
        <v>28</v>
      </c>
      <c r="L9" s="26">
        <v>63</v>
      </c>
      <c r="M9" s="26">
        <f t="shared" si="0"/>
        <v>66</v>
      </c>
      <c r="N9" s="29">
        <v>0.76200000000000001</v>
      </c>
      <c r="O9" s="24">
        <f t="shared" si="1"/>
        <v>213.91076115485563</v>
      </c>
      <c r="P9" s="26" t="s">
        <v>47</v>
      </c>
      <c r="Q9" s="18"/>
      <c r="R9" s="26" t="s">
        <v>48</v>
      </c>
      <c r="S9" s="18" t="s">
        <v>64</v>
      </c>
      <c r="T9" s="24"/>
      <c r="U9" s="26">
        <v>11</v>
      </c>
      <c r="V9" s="26">
        <v>3</v>
      </c>
      <c r="W9" s="26">
        <v>26</v>
      </c>
      <c r="X9" s="26">
        <v>13</v>
      </c>
      <c r="Y9" s="26">
        <v>71</v>
      </c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2003</v>
      </c>
      <c r="C10" s="26" t="s">
        <v>48</v>
      </c>
      <c r="D10" s="39" t="s">
        <v>45</v>
      </c>
      <c r="E10" s="26">
        <v>20</v>
      </c>
      <c r="F10" s="26">
        <v>5</v>
      </c>
      <c r="G10" s="26">
        <v>46</v>
      </c>
      <c r="H10" s="26">
        <v>23</v>
      </c>
      <c r="I10" s="26">
        <v>145</v>
      </c>
      <c r="J10" s="26">
        <v>3</v>
      </c>
      <c r="K10" s="26">
        <v>28</v>
      </c>
      <c r="L10" s="26">
        <v>63</v>
      </c>
      <c r="M10" s="26">
        <f t="shared" si="0"/>
        <v>51</v>
      </c>
      <c r="N10" s="29">
        <v>0.755</v>
      </c>
      <c r="O10" s="24">
        <f t="shared" si="1"/>
        <v>192.05298013245033</v>
      </c>
      <c r="P10" s="26" t="s">
        <v>48</v>
      </c>
      <c r="Q10" s="18"/>
      <c r="R10" s="26" t="s">
        <v>48</v>
      </c>
      <c r="S10" s="26" t="s">
        <v>48</v>
      </c>
      <c r="T10" s="24"/>
      <c r="U10" s="26">
        <v>10</v>
      </c>
      <c r="V10" s="26">
        <v>0</v>
      </c>
      <c r="W10" s="26">
        <v>15</v>
      </c>
      <c r="X10" s="26">
        <v>11</v>
      </c>
      <c r="Y10" s="26">
        <v>63</v>
      </c>
      <c r="Z10" s="27"/>
      <c r="AA10" s="27"/>
      <c r="AB10" s="27"/>
      <c r="AC10" s="27"/>
      <c r="AD10" s="27"/>
      <c r="AE10" s="26">
        <v>1</v>
      </c>
      <c r="AF10" s="26"/>
      <c r="AG10" s="26">
        <v>1</v>
      </c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 t="shared" ref="E11:M11" si="2">SUM(E4:E10)</f>
        <v>156</v>
      </c>
      <c r="F11" s="18">
        <f t="shared" si="2"/>
        <v>30</v>
      </c>
      <c r="G11" s="18">
        <f t="shared" si="2"/>
        <v>307</v>
      </c>
      <c r="H11" s="18">
        <f t="shared" si="2"/>
        <v>174</v>
      </c>
      <c r="I11" s="18">
        <f t="shared" si="2"/>
        <v>1034</v>
      </c>
      <c r="J11" s="18">
        <f t="shared" si="2"/>
        <v>77</v>
      </c>
      <c r="K11" s="18">
        <f t="shared" si="2"/>
        <v>214</v>
      </c>
      <c r="L11" s="18">
        <f t="shared" si="2"/>
        <v>406</v>
      </c>
      <c r="M11" s="18">
        <f t="shared" si="2"/>
        <v>337</v>
      </c>
      <c r="N11" s="30">
        <f>PRODUCT(I11/O11)</f>
        <v>0.72267385637141168</v>
      </c>
      <c r="O11" s="31">
        <f t="shared" ref="O11:AJ11" si="3">SUM(O4:O10)</f>
        <v>1430.797573322737</v>
      </c>
      <c r="P11" s="18"/>
      <c r="Q11" s="18"/>
      <c r="R11" s="18"/>
      <c r="S11" s="18"/>
      <c r="T11" s="24"/>
      <c r="U11" s="18">
        <f t="shared" si="3"/>
        <v>38</v>
      </c>
      <c r="V11" s="18">
        <f t="shared" si="3"/>
        <v>4</v>
      </c>
      <c r="W11" s="18">
        <f t="shared" si="3"/>
        <v>58</v>
      </c>
      <c r="X11" s="18">
        <f t="shared" si="3"/>
        <v>32</v>
      </c>
      <c r="Y11" s="18">
        <f t="shared" si="3"/>
        <v>229</v>
      </c>
      <c r="Z11" s="18">
        <f t="shared" si="3"/>
        <v>0</v>
      </c>
      <c r="AA11" s="18">
        <f t="shared" si="3"/>
        <v>0</v>
      </c>
      <c r="AB11" s="18">
        <f t="shared" si="3"/>
        <v>0</v>
      </c>
      <c r="AC11" s="18">
        <f t="shared" si="3"/>
        <v>0</v>
      </c>
      <c r="AD11" s="18">
        <f t="shared" si="3"/>
        <v>0</v>
      </c>
      <c r="AE11" s="18">
        <f t="shared" si="3"/>
        <v>5</v>
      </c>
      <c r="AF11" s="18">
        <f t="shared" si="3"/>
        <v>0</v>
      </c>
      <c r="AG11" s="18">
        <f t="shared" si="3"/>
        <v>1</v>
      </c>
      <c r="AH11" s="18">
        <f t="shared" si="3"/>
        <v>1</v>
      </c>
      <c r="AI11" s="18">
        <f t="shared" si="3"/>
        <v>2</v>
      </c>
      <c r="AJ11" s="18">
        <f t="shared" si="3"/>
        <v>1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8" t="s">
        <v>2</v>
      </c>
      <c r="C12" s="32"/>
      <c r="D12" s="33">
        <f>SUM(F11:H11)+((I11-F11-G11)/3)+(E11/3)+(AE11*25)+(AF11*25)+(AG11*10)+(AH11*25)+(AI11*20)+(AJ11*15)</f>
        <v>1010.3333333333334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1"/>
      <c r="AG12" s="1"/>
      <c r="AH12" s="1"/>
      <c r="AI12" s="35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35</v>
      </c>
      <c r="O14" s="24"/>
      <c r="P14" s="39" t="s">
        <v>32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42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9" t="s">
        <v>17</v>
      </c>
      <c r="C15" s="12"/>
      <c r="D15" s="42"/>
      <c r="E15" s="26">
        <f>PRODUCT(E11)</f>
        <v>156</v>
      </c>
      <c r="F15" s="26">
        <f>PRODUCT(F11)</f>
        <v>30</v>
      </c>
      <c r="G15" s="26">
        <f>PRODUCT(G11)</f>
        <v>307</v>
      </c>
      <c r="H15" s="26">
        <f>PRODUCT(H11)</f>
        <v>174</v>
      </c>
      <c r="I15" s="26">
        <f>PRODUCT(I11)</f>
        <v>1034</v>
      </c>
      <c r="J15" s="1"/>
      <c r="K15" s="43">
        <f>PRODUCT((F15+G15)/E15)</f>
        <v>2.1602564102564101</v>
      </c>
      <c r="L15" s="43">
        <f>PRODUCT(H15/E15)</f>
        <v>1.1153846153846154</v>
      </c>
      <c r="M15" s="43">
        <f>PRODUCT(I15/E15)</f>
        <v>6.6282051282051286</v>
      </c>
      <c r="N15" s="29">
        <f>PRODUCT(N11)</f>
        <v>0.72267385637141168</v>
      </c>
      <c r="O15" s="24">
        <f>PRODUCT(O11)</f>
        <v>1430.797573322737</v>
      </c>
      <c r="P15" s="44" t="s">
        <v>33</v>
      </c>
      <c r="Q15" s="45"/>
      <c r="R15" s="46" t="s">
        <v>50</v>
      </c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7" t="s">
        <v>36</v>
      </c>
      <c r="AD15" s="46"/>
      <c r="AE15" s="78" t="s">
        <v>57</v>
      </c>
      <c r="AF15" s="46"/>
      <c r="AG15" s="46"/>
      <c r="AH15" s="46"/>
      <c r="AI15" s="46"/>
      <c r="AJ15" s="13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8" t="s">
        <v>18</v>
      </c>
      <c r="C16" s="49"/>
      <c r="D16" s="50"/>
      <c r="E16" s="26">
        <f>PRODUCT(U11)</f>
        <v>38</v>
      </c>
      <c r="F16" s="26">
        <f>PRODUCT(V11)</f>
        <v>4</v>
      </c>
      <c r="G16" s="26">
        <f>PRODUCT(W11)</f>
        <v>58</v>
      </c>
      <c r="H16" s="26">
        <f>PRODUCT(X11)</f>
        <v>32</v>
      </c>
      <c r="I16" s="26">
        <f>PRODUCT(Y11)</f>
        <v>229</v>
      </c>
      <c r="J16" s="1"/>
      <c r="K16" s="43">
        <f>PRODUCT((F16+G16)/E16)</f>
        <v>1.631578947368421</v>
      </c>
      <c r="L16" s="43">
        <f>PRODUCT(H16/E16)</f>
        <v>0.84210526315789469</v>
      </c>
      <c r="M16" s="43">
        <f>PRODUCT(I16/E16)</f>
        <v>6.0263157894736841</v>
      </c>
      <c r="N16" s="29">
        <v>0.67800000000000005</v>
      </c>
      <c r="O16" s="24">
        <v>338</v>
      </c>
      <c r="P16" s="51" t="s">
        <v>113</v>
      </c>
      <c r="Q16" s="52"/>
      <c r="R16" s="53" t="s">
        <v>51</v>
      </c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4" t="s">
        <v>38</v>
      </c>
      <c r="AD16" s="53"/>
      <c r="AE16" s="79" t="s">
        <v>58</v>
      </c>
      <c r="AF16" s="53"/>
      <c r="AG16" s="53"/>
      <c r="AH16" s="53"/>
      <c r="AI16" s="53"/>
      <c r="AJ16" s="137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5" t="s">
        <v>19</v>
      </c>
      <c r="C17" s="56"/>
      <c r="D17" s="57"/>
      <c r="E17" s="27"/>
      <c r="F17" s="27"/>
      <c r="G17" s="27"/>
      <c r="H17" s="27"/>
      <c r="I17" s="27"/>
      <c r="J17" s="1"/>
      <c r="K17" s="58"/>
      <c r="L17" s="58"/>
      <c r="M17" s="58"/>
      <c r="N17" s="59"/>
      <c r="O17" s="24">
        <v>0</v>
      </c>
      <c r="P17" s="51" t="s">
        <v>114</v>
      </c>
      <c r="Q17" s="52"/>
      <c r="R17" s="53" t="s">
        <v>53</v>
      </c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4" t="s">
        <v>52</v>
      </c>
      <c r="AD17" s="53"/>
      <c r="AE17" s="79" t="s">
        <v>59</v>
      </c>
      <c r="AF17" s="53"/>
      <c r="AG17" s="53"/>
      <c r="AH17" s="53"/>
      <c r="AI17" s="53"/>
      <c r="AJ17" s="137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60" t="s">
        <v>20</v>
      </c>
      <c r="C18" s="61"/>
      <c r="D18" s="62"/>
      <c r="E18" s="18">
        <f>SUM(E15:E17)</f>
        <v>194</v>
      </c>
      <c r="F18" s="18">
        <f>SUM(F15:F17)</f>
        <v>34</v>
      </c>
      <c r="G18" s="18">
        <f>SUM(G15:G17)</f>
        <v>365</v>
      </c>
      <c r="H18" s="18">
        <f>SUM(H15:H17)</f>
        <v>206</v>
      </c>
      <c r="I18" s="18">
        <f>SUM(I15:I17)</f>
        <v>1263</v>
      </c>
      <c r="J18" s="1"/>
      <c r="K18" s="63">
        <f>PRODUCT((F18+G18)/E18)</f>
        <v>2.0567010309278349</v>
      </c>
      <c r="L18" s="63">
        <f>PRODUCT(H18/E18)</f>
        <v>1.0618556701030928</v>
      </c>
      <c r="M18" s="63">
        <f>PRODUCT(I18/E18)</f>
        <v>6.5103092783505154</v>
      </c>
      <c r="N18" s="30">
        <f>PRODUCT(I18/O18)</f>
        <v>0.7140443988892512</v>
      </c>
      <c r="O18" s="24">
        <f>SUM(O15:O17)</f>
        <v>1768.797573322737</v>
      </c>
      <c r="P18" s="64" t="s">
        <v>34</v>
      </c>
      <c r="Q18" s="65"/>
      <c r="R18" s="66" t="s">
        <v>62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7" t="s">
        <v>60</v>
      </c>
      <c r="AD18" s="66"/>
      <c r="AE18" s="80" t="s">
        <v>61</v>
      </c>
      <c r="AF18" s="66"/>
      <c r="AG18" s="66"/>
      <c r="AH18" s="66"/>
      <c r="AI18" s="66"/>
      <c r="AJ18" s="138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6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9" t="s">
        <v>115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4"/>
      <c r="O20" s="11"/>
      <c r="P20" s="12"/>
      <c r="Q20" s="12"/>
      <c r="R20" s="12"/>
      <c r="S20" s="12"/>
      <c r="T20" s="11"/>
      <c r="U20" s="11"/>
      <c r="V20" s="135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42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4"/>
      <c r="O21" s="24"/>
      <c r="P21" s="1"/>
      <c r="Q21" s="37"/>
      <c r="R21" s="1"/>
      <c r="S21" s="1"/>
      <c r="T21" s="24"/>
      <c r="U21" s="24"/>
      <c r="V21" s="6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 t="s">
        <v>37</v>
      </c>
      <c r="C22" s="1"/>
      <c r="D22" s="1" t="s">
        <v>54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0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69"/>
      <c r="N34" s="69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70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0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9"/>
      <c r="N41" s="69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6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70"/>
      <c r="AM42" s="70"/>
      <c r="AN42" s="70"/>
      <c r="AO42" s="70"/>
      <c r="AP42" s="70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68"/>
      <c r="W43" s="68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8"/>
      <c r="AL43" s="70"/>
      <c r="AM43" s="70"/>
      <c r="AN43" s="70"/>
      <c r="AO43" s="70"/>
      <c r="AP43" s="70"/>
    </row>
    <row r="44" spans="1:42" ht="15" customHeight="1" x14ac:dyDescent="0.25">
      <c r="A44" s="7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68"/>
      <c r="W44" s="68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A45" s="7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68"/>
      <c r="W45" s="68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8"/>
    </row>
    <row r="46" spans="1:42" ht="15" customHeight="1" x14ac:dyDescent="0.25">
      <c r="A46" s="7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1"/>
      <c r="Q46" s="37"/>
      <c r="R46" s="1"/>
      <c r="S46" s="1"/>
      <c r="T46" s="24"/>
      <c r="U46" s="24"/>
      <c r="V46" s="6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</row>
    <row r="47" spans="1:42" ht="15" customHeight="1" x14ac:dyDescent="0.25">
      <c r="A47" s="7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9"/>
      <c r="N47" s="34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</row>
    <row r="48" spans="1:42" ht="15" customHeight="1" x14ac:dyDescent="0.25">
      <c r="A48" s="7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68"/>
      <c r="W48" s="68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68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68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68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68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68"/>
      <c r="AB53" s="1"/>
      <c r="AC53" s="1"/>
      <c r="AD53" s="1"/>
      <c r="AE53" s="1"/>
      <c r="AF53" s="1"/>
      <c r="AG53" s="1"/>
      <c r="AH53" s="1"/>
      <c r="AI53" s="1"/>
      <c r="AJ53" s="1"/>
    </row>
    <row r="54" spans="2:36" ht="15" customHeight="1" x14ac:dyDescent="0.25">
      <c r="P54" s="24"/>
      <c r="Q54" s="24"/>
      <c r="R54" s="24"/>
      <c r="S54" s="24"/>
      <c r="T54" s="24"/>
    </row>
    <row r="55" spans="2:36" ht="15" customHeight="1" x14ac:dyDescent="0.25">
      <c r="P55" s="24"/>
      <c r="Q55" s="24"/>
      <c r="R55" s="24"/>
      <c r="S55" s="24"/>
      <c r="T55" s="24"/>
    </row>
    <row r="56" spans="2:36" ht="15" customHeight="1" x14ac:dyDescent="0.25">
      <c r="P56" s="24"/>
      <c r="Q56" s="24"/>
      <c r="R56" s="24"/>
      <c r="S56" s="24"/>
      <c r="T56" s="24"/>
    </row>
    <row r="57" spans="2:36" ht="15" customHeight="1" x14ac:dyDescent="0.25">
      <c r="P57" s="24"/>
      <c r="Q57" s="24"/>
      <c r="R57" s="24"/>
      <c r="S57" s="24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  <row r="86" spans="16:20" ht="15" customHeight="1" x14ac:dyDescent="0.25">
      <c r="P86" s="8"/>
      <c r="Q86" s="8"/>
      <c r="R86" s="8"/>
      <c r="S86" s="1"/>
      <c r="T86" s="24"/>
    </row>
    <row r="87" spans="16:20" ht="15" customHeight="1" x14ac:dyDescent="0.25">
      <c r="P87" s="8"/>
      <c r="Q87" s="8"/>
      <c r="R87" s="8"/>
      <c r="S87" s="1"/>
      <c r="T87" s="24"/>
    </row>
    <row r="88" spans="16:20" ht="15" customHeight="1" x14ac:dyDescent="0.25">
      <c r="P88" s="8"/>
      <c r="Q88" s="8"/>
      <c r="R88" s="8"/>
    </row>
    <row r="89" spans="16:20" ht="15" customHeight="1" x14ac:dyDescent="0.25">
      <c r="P89" s="8"/>
      <c r="Q89" s="8"/>
      <c r="R89" s="8"/>
    </row>
    <row r="90" spans="16:20" ht="15" customHeight="1" x14ac:dyDescent="0.25">
      <c r="P90" s="8"/>
      <c r="Q90" s="8"/>
      <c r="R90" s="8"/>
      <c r="S90" s="1"/>
      <c r="T90" s="24"/>
    </row>
    <row r="91" spans="16:20" ht="15" customHeight="1" x14ac:dyDescent="0.25">
      <c r="P91" s="8"/>
      <c r="Q91" s="8"/>
      <c r="R91" s="8"/>
      <c r="S91" s="1"/>
      <c r="T91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0" style="122" customWidth="1"/>
    <col min="3" max="3" width="23.42578125" style="76" customWidth="1"/>
    <col min="4" max="4" width="10.5703125" style="123" customWidth="1"/>
    <col min="5" max="5" width="11.28515625" style="123" customWidth="1"/>
    <col min="6" max="6" width="0.7109375" style="36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147" customWidth="1"/>
    <col min="22" max="22" width="11" style="76" customWidth="1"/>
    <col min="23" max="23" width="24.140625" style="123" customWidth="1"/>
    <col min="24" max="24" width="9.42578125" style="76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6" t="s">
        <v>106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39"/>
      <c r="R1" s="139"/>
      <c r="S1" s="139"/>
      <c r="T1" s="139"/>
      <c r="U1" s="139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8"/>
      <c r="B2" s="10" t="s">
        <v>39</v>
      </c>
      <c r="C2" s="4" t="s">
        <v>49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40"/>
      <c r="R2" s="140"/>
      <c r="S2" s="140"/>
      <c r="T2" s="140"/>
      <c r="U2" s="140"/>
      <c r="V2" s="11"/>
      <c r="W2" s="85"/>
      <c r="X2" s="41"/>
      <c r="Y2" s="84"/>
      <c r="Z2" s="84"/>
      <c r="AA2" s="84"/>
      <c r="AB2" s="84"/>
      <c r="AC2" s="84"/>
      <c r="AD2" s="84"/>
    </row>
    <row r="3" spans="1:30" x14ac:dyDescent="0.25">
      <c r="A3" s="8"/>
      <c r="B3" s="87" t="s">
        <v>105</v>
      </c>
      <c r="C3" s="22" t="s">
        <v>67</v>
      </c>
      <c r="D3" s="88" t="s">
        <v>68</v>
      </c>
      <c r="E3" s="89" t="s">
        <v>1</v>
      </c>
      <c r="F3" s="24"/>
      <c r="G3" s="90" t="s">
        <v>69</v>
      </c>
      <c r="H3" s="91" t="s">
        <v>70</v>
      </c>
      <c r="I3" s="91" t="s">
        <v>30</v>
      </c>
      <c r="J3" s="17" t="s">
        <v>71</v>
      </c>
      <c r="K3" s="92" t="s">
        <v>72</v>
      </c>
      <c r="L3" s="92" t="s">
        <v>73</v>
      </c>
      <c r="M3" s="90" t="s">
        <v>74</v>
      </c>
      <c r="N3" s="90" t="s">
        <v>29</v>
      </c>
      <c r="O3" s="91" t="s">
        <v>75</v>
      </c>
      <c r="P3" s="90" t="s">
        <v>70</v>
      </c>
      <c r="Q3" s="141" t="s">
        <v>3</v>
      </c>
      <c r="R3" s="141">
        <v>1</v>
      </c>
      <c r="S3" s="141">
        <v>2</v>
      </c>
      <c r="T3" s="141">
        <v>3</v>
      </c>
      <c r="U3" s="141" t="s">
        <v>76</v>
      </c>
      <c r="V3" s="17" t="s">
        <v>21</v>
      </c>
      <c r="W3" s="16" t="s">
        <v>77</v>
      </c>
      <c r="X3" s="16" t="s">
        <v>78</v>
      </c>
      <c r="Y3" s="84"/>
      <c r="Z3" s="84"/>
      <c r="AA3" s="84"/>
      <c r="AB3" s="84"/>
      <c r="AC3" s="84"/>
      <c r="AD3" s="84"/>
    </row>
    <row r="4" spans="1:30" x14ac:dyDescent="0.25">
      <c r="A4" s="125"/>
      <c r="B4" s="93" t="s">
        <v>82</v>
      </c>
      <c r="C4" s="94" t="s">
        <v>129</v>
      </c>
      <c r="D4" s="93" t="s">
        <v>79</v>
      </c>
      <c r="E4" s="95" t="s">
        <v>45</v>
      </c>
      <c r="F4" s="160"/>
      <c r="G4" s="96">
        <v>1</v>
      </c>
      <c r="H4" s="97"/>
      <c r="I4" s="97"/>
      <c r="J4" s="98" t="s">
        <v>83</v>
      </c>
      <c r="K4" s="98">
        <v>4</v>
      </c>
      <c r="L4" s="98"/>
      <c r="M4" s="98">
        <v>1</v>
      </c>
      <c r="N4" s="96"/>
      <c r="O4" s="97">
        <v>1</v>
      </c>
      <c r="P4" s="96"/>
      <c r="Q4" s="142" t="s">
        <v>130</v>
      </c>
      <c r="R4" s="142" t="s">
        <v>125</v>
      </c>
      <c r="S4" s="142" t="s">
        <v>131</v>
      </c>
      <c r="T4" s="142" t="s">
        <v>120</v>
      </c>
      <c r="U4" s="142" t="s">
        <v>125</v>
      </c>
      <c r="V4" s="99">
        <v>0.5</v>
      </c>
      <c r="W4" s="94" t="s">
        <v>84</v>
      </c>
      <c r="X4" s="100" t="s">
        <v>85</v>
      </c>
      <c r="Y4" s="24"/>
      <c r="Z4" s="84"/>
      <c r="AA4" s="84"/>
      <c r="AB4" s="84"/>
      <c r="AC4" s="84"/>
      <c r="AD4" s="84"/>
    </row>
    <row r="5" spans="1:30" x14ac:dyDescent="0.25">
      <c r="A5" s="125"/>
      <c r="B5" s="93" t="s">
        <v>86</v>
      </c>
      <c r="C5" s="94" t="s">
        <v>87</v>
      </c>
      <c r="D5" s="93" t="s">
        <v>79</v>
      </c>
      <c r="E5" s="95" t="s">
        <v>45</v>
      </c>
      <c r="F5" s="160"/>
      <c r="G5" s="96">
        <v>1</v>
      </c>
      <c r="H5" s="97"/>
      <c r="I5" s="97"/>
      <c r="J5" s="98" t="s">
        <v>80</v>
      </c>
      <c r="K5" s="98">
        <v>5</v>
      </c>
      <c r="L5" s="98"/>
      <c r="M5" s="98">
        <v>1</v>
      </c>
      <c r="N5" s="96"/>
      <c r="O5" s="97"/>
      <c r="P5" s="96">
        <v>1</v>
      </c>
      <c r="Q5" s="142" t="s">
        <v>132</v>
      </c>
      <c r="R5" s="142" t="s">
        <v>133</v>
      </c>
      <c r="S5" s="142" t="s">
        <v>134</v>
      </c>
      <c r="T5" s="142" t="s">
        <v>134</v>
      </c>
      <c r="U5" s="142" t="s">
        <v>135</v>
      </c>
      <c r="V5" s="99">
        <v>0.36363636363636365</v>
      </c>
      <c r="W5" s="94" t="s">
        <v>88</v>
      </c>
      <c r="X5" s="100" t="s">
        <v>89</v>
      </c>
      <c r="Y5" s="24"/>
      <c r="Z5" s="84"/>
      <c r="AA5" s="84"/>
      <c r="AB5" s="84"/>
      <c r="AC5" s="84"/>
      <c r="AD5" s="84"/>
    </row>
    <row r="6" spans="1:30" x14ac:dyDescent="0.25">
      <c r="A6" s="125"/>
      <c r="B6" s="93" t="s">
        <v>90</v>
      </c>
      <c r="C6" s="94" t="s">
        <v>91</v>
      </c>
      <c r="D6" s="93" t="s">
        <v>79</v>
      </c>
      <c r="E6" s="95" t="s">
        <v>45</v>
      </c>
      <c r="F6" s="160"/>
      <c r="G6" s="96">
        <v>1</v>
      </c>
      <c r="H6" s="97"/>
      <c r="I6" s="97"/>
      <c r="J6" s="98" t="s">
        <v>80</v>
      </c>
      <c r="K6" s="98">
        <v>4</v>
      </c>
      <c r="L6" s="98" t="s">
        <v>92</v>
      </c>
      <c r="M6" s="98">
        <v>1</v>
      </c>
      <c r="N6" s="96"/>
      <c r="O6" s="96"/>
      <c r="P6" s="96">
        <v>1</v>
      </c>
      <c r="Q6" s="100" t="s">
        <v>136</v>
      </c>
      <c r="R6" s="100"/>
      <c r="S6" s="100" t="s">
        <v>120</v>
      </c>
      <c r="T6" s="100" t="s">
        <v>119</v>
      </c>
      <c r="U6" s="100" t="s">
        <v>137</v>
      </c>
      <c r="V6" s="99">
        <v>0.625</v>
      </c>
      <c r="W6" s="94" t="s">
        <v>93</v>
      </c>
      <c r="X6" s="100" t="s">
        <v>94</v>
      </c>
      <c r="Y6" s="24"/>
      <c r="Z6" s="84"/>
      <c r="AA6" s="84"/>
      <c r="AB6" s="84"/>
      <c r="AC6" s="84"/>
      <c r="AD6" s="84"/>
    </row>
    <row r="7" spans="1:30" x14ac:dyDescent="0.25">
      <c r="A7" s="125"/>
      <c r="B7" s="93" t="s">
        <v>95</v>
      </c>
      <c r="C7" s="94" t="s">
        <v>96</v>
      </c>
      <c r="D7" s="93" t="s">
        <v>79</v>
      </c>
      <c r="E7" s="95" t="s">
        <v>45</v>
      </c>
      <c r="F7" s="160"/>
      <c r="G7" s="96"/>
      <c r="H7" s="97"/>
      <c r="I7" s="97">
        <v>1</v>
      </c>
      <c r="J7" s="98" t="s">
        <v>80</v>
      </c>
      <c r="K7" s="98">
        <v>3</v>
      </c>
      <c r="L7" s="98"/>
      <c r="M7" s="98">
        <v>1</v>
      </c>
      <c r="N7" s="96"/>
      <c r="O7" s="96"/>
      <c r="P7" s="96">
        <v>1</v>
      </c>
      <c r="Q7" s="100" t="s">
        <v>138</v>
      </c>
      <c r="R7" s="100" t="s">
        <v>120</v>
      </c>
      <c r="S7" s="100" t="s">
        <v>139</v>
      </c>
      <c r="T7" s="100" t="s">
        <v>135</v>
      </c>
      <c r="U7" s="100" t="s">
        <v>137</v>
      </c>
      <c r="V7" s="99">
        <v>0.3</v>
      </c>
      <c r="W7" s="94" t="s">
        <v>97</v>
      </c>
      <c r="X7" s="100" t="s">
        <v>98</v>
      </c>
      <c r="Y7" s="24"/>
      <c r="Z7" s="84"/>
      <c r="AA7" s="84"/>
      <c r="AB7" s="84"/>
      <c r="AC7" s="84"/>
      <c r="AD7" s="84"/>
    </row>
    <row r="8" spans="1:30" x14ac:dyDescent="0.25">
      <c r="A8" s="125"/>
      <c r="B8" s="93" t="s">
        <v>99</v>
      </c>
      <c r="C8" s="94" t="s">
        <v>100</v>
      </c>
      <c r="D8" s="93" t="s">
        <v>79</v>
      </c>
      <c r="E8" s="95" t="s">
        <v>45</v>
      </c>
      <c r="F8" s="160"/>
      <c r="G8" s="96">
        <v>1</v>
      </c>
      <c r="H8" s="97"/>
      <c r="I8" s="97"/>
      <c r="J8" s="98"/>
      <c r="K8" s="98" t="s">
        <v>140</v>
      </c>
      <c r="L8" s="98" t="s">
        <v>101</v>
      </c>
      <c r="M8" s="98">
        <v>1</v>
      </c>
      <c r="N8" s="96"/>
      <c r="O8" s="96">
        <v>4</v>
      </c>
      <c r="P8" s="96"/>
      <c r="Q8" s="100" t="s">
        <v>141</v>
      </c>
      <c r="R8" s="100"/>
      <c r="S8" s="100" t="s">
        <v>120</v>
      </c>
      <c r="T8" s="100" t="s">
        <v>120</v>
      </c>
      <c r="U8" s="100" t="s">
        <v>142</v>
      </c>
      <c r="V8" s="99">
        <v>0.8571428571428571</v>
      </c>
      <c r="W8" s="94" t="s">
        <v>102</v>
      </c>
      <c r="X8" s="100" t="s">
        <v>103</v>
      </c>
      <c r="Y8" s="24"/>
      <c r="Z8" s="84"/>
      <c r="AA8" s="84"/>
      <c r="AB8" s="84"/>
      <c r="AC8" s="84"/>
      <c r="AD8" s="84"/>
    </row>
    <row r="9" spans="1:30" x14ac:dyDescent="0.25">
      <c r="A9" s="23"/>
      <c r="B9" s="22" t="s">
        <v>9</v>
      </c>
      <c r="C9" s="17"/>
      <c r="D9" s="16"/>
      <c r="E9" s="101"/>
      <c r="F9" s="102"/>
      <c r="G9" s="18">
        <f>SUM(G4:G8)</f>
        <v>4</v>
      </c>
      <c r="H9" s="18"/>
      <c r="I9" s="18">
        <f>SUM(I4:I8)</f>
        <v>1</v>
      </c>
      <c r="J9" s="17"/>
      <c r="K9" s="17"/>
      <c r="L9" s="17"/>
      <c r="M9" s="18">
        <f t="shared" ref="M9:U9" si="0">SUM(M4:M8)</f>
        <v>5</v>
      </c>
      <c r="N9" s="18"/>
      <c r="O9" s="18">
        <f t="shared" si="0"/>
        <v>5</v>
      </c>
      <c r="P9" s="18">
        <f t="shared" si="0"/>
        <v>3</v>
      </c>
      <c r="Q9" s="104" t="s">
        <v>143</v>
      </c>
      <c r="R9" s="104" t="s">
        <v>126</v>
      </c>
      <c r="S9" s="104" t="s">
        <v>144</v>
      </c>
      <c r="T9" s="104" t="s">
        <v>145</v>
      </c>
      <c r="U9" s="104" t="s">
        <v>146</v>
      </c>
      <c r="V9" s="30">
        <v>0.5</v>
      </c>
      <c r="W9" s="103"/>
      <c r="X9" s="104"/>
      <c r="Y9" s="84"/>
      <c r="Z9" s="84"/>
      <c r="AA9" s="84"/>
      <c r="AB9" s="84"/>
      <c r="AC9" s="84"/>
      <c r="AD9" s="84"/>
    </row>
    <row r="10" spans="1:30" x14ac:dyDescent="0.25">
      <c r="A10" s="23"/>
      <c r="B10" s="105" t="s">
        <v>81</v>
      </c>
      <c r="C10" s="106" t="s">
        <v>104</v>
      </c>
      <c r="D10" s="107"/>
      <c r="E10" s="108"/>
      <c r="F10" s="109"/>
      <c r="G10" s="110"/>
      <c r="H10" s="110"/>
      <c r="I10" s="110"/>
      <c r="J10" s="111"/>
      <c r="K10" s="111"/>
      <c r="L10" s="111"/>
      <c r="M10" s="110"/>
      <c r="N10" s="110"/>
      <c r="O10" s="110"/>
      <c r="P10" s="110"/>
      <c r="Q10" s="143"/>
      <c r="R10" s="143"/>
      <c r="S10" s="143"/>
      <c r="T10" s="143"/>
      <c r="U10" s="143"/>
      <c r="V10" s="110"/>
      <c r="W10" s="107"/>
      <c r="X10" s="112"/>
      <c r="Y10" s="84"/>
      <c r="Z10" s="84"/>
      <c r="AA10" s="84"/>
      <c r="AB10" s="84"/>
      <c r="AC10" s="84"/>
      <c r="AD10" s="84"/>
    </row>
    <row r="11" spans="1:30" x14ac:dyDescent="0.25">
      <c r="A11" s="23"/>
      <c r="B11" s="113"/>
      <c r="C11" s="114"/>
      <c r="D11" s="114"/>
      <c r="E11" s="115"/>
      <c r="F11" s="115"/>
      <c r="G11" s="116"/>
      <c r="H11" s="117"/>
      <c r="I11" s="115"/>
      <c r="J11" s="117"/>
      <c r="K11" s="117"/>
      <c r="L11" s="117"/>
      <c r="M11" s="117"/>
      <c r="N11" s="117"/>
      <c r="O11" s="117"/>
      <c r="P11" s="117"/>
      <c r="Q11" s="144"/>
      <c r="R11" s="144"/>
      <c r="S11" s="144"/>
      <c r="T11" s="144"/>
      <c r="U11" s="144"/>
      <c r="V11" s="117"/>
      <c r="W11" s="117"/>
      <c r="X11" s="118"/>
      <c r="Y11" s="84"/>
      <c r="Z11" s="84"/>
      <c r="AA11" s="84"/>
      <c r="AB11" s="84"/>
      <c r="AC11" s="84"/>
      <c r="AD11" s="84"/>
    </row>
    <row r="12" spans="1:30" x14ac:dyDescent="0.25">
      <c r="A12" s="8"/>
      <c r="B12" s="87" t="s">
        <v>107</v>
      </c>
      <c r="C12" s="22" t="s">
        <v>67</v>
      </c>
      <c r="D12" s="88" t="s">
        <v>68</v>
      </c>
      <c r="E12" s="89" t="s">
        <v>1</v>
      </c>
      <c r="F12" s="24"/>
      <c r="G12" s="90" t="s">
        <v>69</v>
      </c>
      <c r="H12" s="91" t="s">
        <v>70</v>
      </c>
      <c r="I12" s="91" t="s">
        <v>30</v>
      </c>
      <c r="J12" s="17" t="s">
        <v>71</v>
      </c>
      <c r="K12" s="92" t="s">
        <v>72</v>
      </c>
      <c r="L12" s="92" t="s">
        <v>73</v>
      </c>
      <c r="M12" s="90" t="s">
        <v>74</v>
      </c>
      <c r="N12" s="90" t="s">
        <v>29</v>
      </c>
      <c r="O12" s="91" t="s">
        <v>75</v>
      </c>
      <c r="P12" s="90" t="s">
        <v>70</v>
      </c>
      <c r="Q12" s="141" t="s">
        <v>3</v>
      </c>
      <c r="R12" s="141">
        <v>1</v>
      </c>
      <c r="S12" s="141">
        <v>2</v>
      </c>
      <c r="T12" s="141">
        <v>3</v>
      </c>
      <c r="U12" s="141" t="s">
        <v>76</v>
      </c>
      <c r="V12" s="17" t="s">
        <v>21</v>
      </c>
      <c r="W12" s="16" t="s">
        <v>77</v>
      </c>
      <c r="X12" s="16" t="s">
        <v>78</v>
      </c>
      <c r="Y12" s="84"/>
      <c r="Z12" s="84"/>
      <c r="AA12" s="84"/>
      <c r="AB12" s="84"/>
      <c r="AC12" s="84"/>
      <c r="AD12" s="84"/>
    </row>
    <row r="13" spans="1:30" x14ac:dyDescent="0.25">
      <c r="A13" s="23"/>
      <c r="B13" s="127" t="s">
        <v>108</v>
      </c>
      <c r="C13" s="156" t="s">
        <v>116</v>
      </c>
      <c r="D13" s="127" t="s">
        <v>109</v>
      </c>
      <c r="E13" s="157" t="s">
        <v>110</v>
      </c>
      <c r="F13" s="158"/>
      <c r="G13" s="128">
        <v>1</v>
      </c>
      <c r="H13" s="129"/>
      <c r="I13" s="129"/>
      <c r="J13" s="130" t="s">
        <v>80</v>
      </c>
      <c r="K13" s="130">
        <v>8</v>
      </c>
      <c r="L13" s="130" t="s">
        <v>101</v>
      </c>
      <c r="M13" s="130">
        <v>1</v>
      </c>
      <c r="N13" s="128"/>
      <c r="O13" s="129">
        <v>2</v>
      </c>
      <c r="P13" s="128">
        <v>1</v>
      </c>
      <c r="Q13" s="145" t="s">
        <v>117</v>
      </c>
      <c r="R13" s="145" t="s">
        <v>118</v>
      </c>
      <c r="S13" s="145" t="s">
        <v>119</v>
      </c>
      <c r="T13" s="145" t="s">
        <v>120</v>
      </c>
      <c r="U13" s="145" t="s">
        <v>118</v>
      </c>
      <c r="V13" s="131">
        <v>1</v>
      </c>
      <c r="W13" s="132" t="s">
        <v>111</v>
      </c>
      <c r="X13" s="133" t="s">
        <v>112</v>
      </c>
      <c r="Y13" s="84"/>
      <c r="Z13" s="84"/>
      <c r="AA13" s="84"/>
      <c r="AB13" s="84"/>
      <c r="AC13" s="84"/>
      <c r="AD13" s="84"/>
    </row>
    <row r="14" spans="1:30" x14ac:dyDescent="0.25">
      <c r="A14" s="23"/>
      <c r="B14" s="93" t="s">
        <v>121</v>
      </c>
      <c r="C14" s="94" t="s">
        <v>122</v>
      </c>
      <c r="D14" s="93" t="s">
        <v>79</v>
      </c>
      <c r="E14" s="95" t="s">
        <v>123</v>
      </c>
      <c r="F14" s="158"/>
      <c r="G14" s="96">
        <v>1</v>
      </c>
      <c r="H14" s="97"/>
      <c r="I14" s="97"/>
      <c r="J14" s="98" t="s">
        <v>80</v>
      </c>
      <c r="K14" s="98">
        <v>4</v>
      </c>
      <c r="L14" s="98"/>
      <c r="M14" s="98">
        <v>1</v>
      </c>
      <c r="N14" s="96">
        <v>1</v>
      </c>
      <c r="O14" s="97">
        <v>3</v>
      </c>
      <c r="P14" s="96">
        <v>3</v>
      </c>
      <c r="Q14" s="142" t="s">
        <v>124</v>
      </c>
      <c r="R14" s="142"/>
      <c r="S14" s="142" t="s">
        <v>120</v>
      </c>
      <c r="T14" s="142" t="s">
        <v>125</v>
      </c>
      <c r="U14" s="142" t="s">
        <v>126</v>
      </c>
      <c r="V14" s="99">
        <v>0.66666666666666663</v>
      </c>
      <c r="W14" s="159" t="s">
        <v>127</v>
      </c>
      <c r="X14" s="100" t="s">
        <v>128</v>
      </c>
      <c r="Y14" s="84"/>
      <c r="Z14" s="84"/>
      <c r="AA14" s="84"/>
      <c r="AB14" s="84"/>
      <c r="AC14" s="84"/>
      <c r="AD14" s="84"/>
    </row>
    <row r="15" spans="1:30" x14ac:dyDescent="0.25">
      <c r="A15" s="23"/>
      <c r="B15" s="22" t="s">
        <v>9</v>
      </c>
      <c r="C15" s="17"/>
      <c r="D15" s="16"/>
      <c r="E15" s="101"/>
      <c r="F15" s="102"/>
      <c r="G15" s="18">
        <f>SUM(G10:G14)</f>
        <v>2</v>
      </c>
      <c r="H15" s="18"/>
      <c r="I15" s="18"/>
      <c r="J15" s="17"/>
      <c r="K15" s="17"/>
      <c r="L15" s="17"/>
      <c r="M15" s="18">
        <f t="shared" ref="M15:U15" si="1">SUM(M10:M14)</f>
        <v>2</v>
      </c>
      <c r="N15" s="18">
        <f t="shared" si="1"/>
        <v>1</v>
      </c>
      <c r="O15" s="18">
        <f t="shared" si="1"/>
        <v>5</v>
      </c>
      <c r="P15" s="18">
        <f t="shared" si="1"/>
        <v>4</v>
      </c>
      <c r="Q15" s="104" t="s">
        <v>147</v>
      </c>
      <c r="R15" s="104" t="s">
        <v>118</v>
      </c>
      <c r="S15" s="104" t="s">
        <v>148</v>
      </c>
      <c r="T15" s="104" t="s">
        <v>134</v>
      </c>
      <c r="U15" s="104" t="s">
        <v>149</v>
      </c>
      <c r="V15" s="30">
        <v>0.83299999999999996</v>
      </c>
      <c r="W15" s="103"/>
      <c r="X15" s="104"/>
      <c r="Y15" s="84"/>
      <c r="Z15" s="84"/>
      <c r="AA15" s="84"/>
      <c r="AB15" s="84"/>
      <c r="AC15" s="84"/>
      <c r="AD15" s="84"/>
    </row>
    <row r="16" spans="1:30" x14ac:dyDescent="0.25">
      <c r="A16" s="23"/>
      <c r="B16" s="148"/>
      <c r="C16" s="149"/>
      <c r="D16" s="150"/>
      <c r="E16" s="151"/>
      <c r="F16" s="152"/>
      <c r="G16" s="149"/>
      <c r="H16" s="149"/>
      <c r="I16" s="149"/>
      <c r="J16" s="153"/>
      <c r="K16" s="153"/>
      <c r="L16" s="153"/>
      <c r="M16" s="149"/>
      <c r="N16" s="149"/>
      <c r="O16" s="149"/>
      <c r="P16" s="149"/>
      <c r="Q16" s="154"/>
      <c r="R16" s="154"/>
      <c r="S16" s="154"/>
      <c r="T16" s="154"/>
      <c r="U16" s="154"/>
      <c r="V16" s="149"/>
      <c r="W16" s="150"/>
      <c r="X16" s="155"/>
      <c r="Y16" s="84"/>
      <c r="Z16" s="84"/>
      <c r="AA16" s="84"/>
      <c r="AB16" s="84"/>
      <c r="AC16" s="84"/>
      <c r="AD16" s="84"/>
    </row>
    <row r="17" spans="1:30" x14ac:dyDescent="0.25">
      <c r="A17" s="23"/>
      <c r="B17" s="119"/>
      <c r="C17" s="1"/>
      <c r="D17" s="119"/>
      <c r="E17" s="12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46"/>
      <c r="R17" s="146"/>
      <c r="S17" s="146"/>
      <c r="T17" s="146"/>
      <c r="U17" s="146"/>
      <c r="V17" s="1"/>
      <c r="W17" s="119"/>
      <c r="X17" s="1"/>
      <c r="Y17" s="84"/>
      <c r="Z17" s="84"/>
      <c r="AA17" s="84"/>
      <c r="AB17" s="84"/>
      <c r="AC17" s="84"/>
      <c r="AD17" s="84"/>
    </row>
    <row r="18" spans="1:30" x14ac:dyDescent="0.25">
      <c r="A18" s="23"/>
      <c r="B18" s="119"/>
      <c r="C18" s="1"/>
      <c r="D18" s="119"/>
      <c r="E18" s="12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46"/>
      <c r="R18" s="146"/>
      <c r="S18" s="146"/>
      <c r="T18" s="146"/>
      <c r="U18" s="146"/>
      <c r="V18" s="1"/>
      <c r="W18" s="119"/>
      <c r="X18" s="1"/>
      <c r="Y18" s="84"/>
      <c r="Z18" s="84"/>
      <c r="AA18" s="84"/>
      <c r="AB18" s="84"/>
      <c r="AC18" s="84"/>
      <c r="AD18" s="84"/>
    </row>
    <row r="19" spans="1:30" x14ac:dyDescent="0.25">
      <c r="A19" s="23"/>
      <c r="B19" s="119"/>
      <c r="C19" s="1"/>
      <c r="D19" s="119"/>
      <c r="E19" s="12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46"/>
      <c r="R19" s="146"/>
      <c r="S19" s="146"/>
      <c r="T19" s="146"/>
      <c r="U19" s="146"/>
      <c r="V19" s="1"/>
      <c r="W19" s="119"/>
      <c r="X19" s="1"/>
      <c r="Y19" s="84"/>
      <c r="Z19" s="84"/>
      <c r="AA19" s="84"/>
      <c r="AB19" s="84"/>
      <c r="AC19" s="84"/>
      <c r="AD19" s="84"/>
    </row>
    <row r="20" spans="1:30" x14ac:dyDescent="0.25">
      <c r="A20" s="23"/>
      <c r="B20" s="119"/>
      <c r="C20" s="1"/>
      <c r="D20" s="119"/>
      <c r="E20" s="12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46"/>
      <c r="R20" s="146"/>
      <c r="S20" s="146"/>
      <c r="T20" s="146"/>
      <c r="U20" s="146"/>
      <c r="V20" s="1"/>
      <c r="W20" s="119"/>
      <c r="X20" s="1"/>
      <c r="Y20" s="84"/>
      <c r="Z20" s="84"/>
      <c r="AA20" s="84"/>
      <c r="AB20" s="84"/>
      <c r="AC20" s="84"/>
      <c r="AD20" s="84"/>
    </row>
    <row r="21" spans="1:30" x14ac:dyDescent="0.25">
      <c r="A21" s="23"/>
      <c r="B21" s="119"/>
      <c r="C21" s="1"/>
      <c r="D21" s="119"/>
      <c r="E21" s="12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46"/>
      <c r="R21" s="146"/>
      <c r="S21" s="146"/>
      <c r="T21" s="146"/>
      <c r="U21" s="146"/>
      <c r="V21" s="1"/>
      <c r="W21" s="119"/>
      <c r="X21" s="1"/>
      <c r="Y21" s="84"/>
      <c r="Z21" s="84"/>
      <c r="AA21" s="84"/>
      <c r="AB21" s="84"/>
      <c r="AC21" s="84"/>
      <c r="AD21" s="84"/>
    </row>
    <row r="22" spans="1:30" x14ac:dyDescent="0.25">
      <c r="A22" s="23"/>
      <c r="B22" s="119"/>
      <c r="C22" s="1"/>
      <c r="D22" s="119"/>
      <c r="E22" s="12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46"/>
      <c r="R22" s="146"/>
      <c r="S22" s="146"/>
      <c r="T22" s="146"/>
      <c r="U22" s="146"/>
      <c r="V22" s="1"/>
      <c r="W22" s="119"/>
      <c r="X22" s="1"/>
      <c r="Y22" s="84"/>
      <c r="Z22" s="84"/>
      <c r="AA22" s="84"/>
      <c r="AB22" s="84"/>
      <c r="AC22" s="84"/>
      <c r="AD22" s="84"/>
    </row>
    <row r="23" spans="1:30" x14ac:dyDescent="0.25">
      <c r="A23" s="23"/>
      <c r="B23" s="119"/>
      <c r="C23" s="1"/>
      <c r="D23" s="119"/>
      <c r="E23" s="12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46"/>
      <c r="R23" s="146"/>
      <c r="S23" s="146"/>
      <c r="T23" s="146"/>
      <c r="U23" s="146"/>
      <c r="V23" s="1"/>
      <c r="W23" s="119"/>
      <c r="X23" s="1"/>
      <c r="Y23" s="84"/>
      <c r="Z23" s="84"/>
      <c r="AA23" s="84"/>
      <c r="AB23" s="84"/>
      <c r="AC23" s="84"/>
      <c r="AD23" s="84"/>
    </row>
    <row r="24" spans="1:30" x14ac:dyDescent="0.25">
      <c r="A24" s="23"/>
      <c r="B24" s="119"/>
      <c r="C24" s="1"/>
      <c r="D24" s="119"/>
      <c r="E24" s="12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46"/>
      <c r="R24" s="146"/>
      <c r="S24" s="146"/>
      <c r="T24" s="146"/>
      <c r="U24" s="146"/>
      <c r="V24" s="1"/>
      <c r="W24" s="119"/>
      <c r="X24" s="1"/>
      <c r="Y24" s="84"/>
      <c r="Z24" s="84"/>
      <c r="AA24" s="84"/>
      <c r="AB24" s="84"/>
      <c r="AC24" s="84"/>
      <c r="AD24" s="84"/>
    </row>
    <row r="25" spans="1:30" x14ac:dyDescent="0.25">
      <c r="A25" s="23"/>
      <c r="B25" s="119"/>
      <c r="C25" s="1"/>
      <c r="D25" s="119"/>
      <c r="E25" s="12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46"/>
      <c r="R25" s="146"/>
      <c r="S25" s="146"/>
      <c r="T25" s="146"/>
      <c r="U25" s="146"/>
      <c r="V25" s="1"/>
      <c r="W25" s="119"/>
      <c r="X25" s="1"/>
      <c r="Y25" s="84"/>
      <c r="Z25" s="84"/>
      <c r="AA25" s="84"/>
      <c r="AB25" s="84"/>
      <c r="AC25" s="84"/>
      <c r="AD25" s="84"/>
    </row>
    <row r="26" spans="1:30" x14ac:dyDescent="0.25">
      <c r="A26" s="23"/>
      <c r="B26" s="119"/>
      <c r="C26" s="1"/>
      <c r="D26" s="119"/>
      <c r="E26" s="12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46"/>
      <c r="R26" s="146"/>
      <c r="S26" s="146"/>
      <c r="T26" s="146"/>
      <c r="U26" s="146"/>
      <c r="V26" s="1"/>
      <c r="W26" s="119"/>
      <c r="X26" s="1"/>
      <c r="Y26" s="84"/>
      <c r="Z26" s="84"/>
      <c r="AA26" s="84"/>
      <c r="AB26" s="84"/>
      <c r="AC26" s="84"/>
      <c r="AD26" s="84"/>
    </row>
    <row r="27" spans="1:30" x14ac:dyDescent="0.25">
      <c r="A27" s="23"/>
      <c r="B27" s="119"/>
      <c r="C27" s="1"/>
      <c r="D27" s="119"/>
      <c r="E27" s="12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46"/>
      <c r="R27" s="146"/>
      <c r="S27" s="146"/>
      <c r="T27" s="146"/>
      <c r="U27" s="146"/>
      <c r="V27" s="1"/>
      <c r="W27" s="119"/>
      <c r="X27" s="1"/>
      <c r="Y27" s="84"/>
      <c r="Z27" s="84"/>
      <c r="AA27" s="84"/>
      <c r="AB27" s="84"/>
      <c r="AC27" s="84"/>
      <c r="AD27" s="84"/>
    </row>
    <row r="28" spans="1:30" x14ac:dyDescent="0.25">
      <c r="A28" s="23"/>
      <c r="B28" s="119"/>
      <c r="C28" s="1"/>
      <c r="D28" s="119"/>
      <c r="E28" s="12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46"/>
      <c r="R28" s="146"/>
      <c r="S28" s="146"/>
      <c r="T28" s="146"/>
      <c r="U28" s="146"/>
      <c r="V28" s="1"/>
      <c r="W28" s="119"/>
      <c r="X28" s="1"/>
      <c r="Y28" s="84"/>
      <c r="Z28" s="84"/>
      <c r="AA28" s="84"/>
      <c r="AB28" s="84"/>
      <c r="AC28" s="84"/>
      <c r="AD28" s="84"/>
    </row>
    <row r="29" spans="1:30" x14ac:dyDescent="0.25">
      <c r="A29" s="23"/>
      <c r="B29" s="119"/>
      <c r="C29" s="1"/>
      <c r="D29" s="119"/>
      <c r="E29" s="12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46"/>
      <c r="R29" s="146"/>
      <c r="S29" s="146"/>
      <c r="T29" s="146"/>
      <c r="U29" s="146"/>
      <c r="V29" s="1"/>
      <c r="W29" s="119"/>
      <c r="X29" s="1"/>
      <c r="Y29" s="84"/>
      <c r="Z29" s="84"/>
      <c r="AA29" s="84"/>
      <c r="AB29" s="84"/>
      <c r="AC29" s="84"/>
      <c r="AD29" s="84"/>
    </row>
    <row r="30" spans="1:30" x14ac:dyDescent="0.25">
      <c r="A30" s="23"/>
      <c r="B30" s="119"/>
      <c r="C30" s="1"/>
      <c r="D30" s="119"/>
      <c r="E30" s="12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46"/>
      <c r="R30" s="146"/>
      <c r="S30" s="146"/>
      <c r="T30" s="146"/>
      <c r="U30" s="146"/>
      <c r="V30" s="1"/>
      <c r="W30" s="119"/>
      <c r="X30" s="1"/>
      <c r="Y30" s="84"/>
      <c r="Z30" s="84"/>
      <c r="AA30" s="84"/>
      <c r="AB30" s="84"/>
      <c r="AC30" s="84"/>
      <c r="AD30" s="84"/>
    </row>
    <row r="31" spans="1:30" x14ac:dyDescent="0.25">
      <c r="A31" s="23"/>
      <c r="B31" s="119"/>
      <c r="C31" s="1"/>
      <c r="D31" s="119"/>
      <c r="E31" s="12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46"/>
      <c r="R31" s="146"/>
      <c r="S31" s="146"/>
      <c r="T31" s="146"/>
      <c r="U31" s="146"/>
      <c r="V31" s="1"/>
      <c r="W31" s="119"/>
      <c r="X31" s="1"/>
      <c r="Y31" s="84"/>
      <c r="Z31" s="84"/>
      <c r="AA31" s="84"/>
      <c r="AB31" s="84"/>
      <c r="AC31" s="84"/>
      <c r="AD31" s="84"/>
    </row>
    <row r="32" spans="1:30" x14ac:dyDescent="0.25">
      <c r="A32" s="23"/>
      <c r="B32" s="119"/>
      <c r="C32" s="1"/>
      <c r="D32" s="119"/>
      <c r="E32" s="12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46"/>
      <c r="R32" s="146"/>
      <c r="S32" s="146"/>
      <c r="T32" s="146"/>
      <c r="U32" s="146"/>
      <c r="V32" s="1"/>
      <c r="W32" s="119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9"/>
      <c r="C33" s="1"/>
      <c r="D33" s="119"/>
      <c r="E33" s="12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46"/>
      <c r="R33" s="146"/>
      <c r="S33" s="146"/>
      <c r="T33" s="146"/>
      <c r="U33" s="146"/>
      <c r="V33" s="1"/>
      <c r="W33" s="119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9"/>
      <c r="C34" s="1"/>
      <c r="D34" s="119"/>
      <c r="E34" s="12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46"/>
      <c r="R34" s="146"/>
      <c r="S34" s="146"/>
      <c r="T34" s="146"/>
      <c r="U34" s="146"/>
      <c r="V34" s="1"/>
      <c r="W34" s="119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9"/>
      <c r="C35" s="1"/>
      <c r="D35" s="119"/>
      <c r="E35" s="12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46"/>
      <c r="R35" s="146"/>
      <c r="S35" s="146"/>
      <c r="T35" s="146"/>
      <c r="U35" s="146"/>
      <c r="V35" s="1"/>
      <c r="W35" s="119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9"/>
      <c r="C36" s="1"/>
      <c r="D36" s="119"/>
      <c r="E36" s="12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46"/>
      <c r="R36" s="146"/>
      <c r="S36" s="146"/>
      <c r="T36" s="146"/>
      <c r="U36" s="146"/>
      <c r="V36" s="1"/>
      <c r="W36" s="119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9"/>
      <c r="C37" s="1"/>
      <c r="D37" s="119"/>
      <c r="E37" s="12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46"/>
      <c r="R37" s="146"/>
      <c r="S37" s="146"/>
      <c r="T37" s="146"/>
      <c r="U37" s="146"/>
      <c r="V37" s="1"/>
      <c r="W37" s="119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9"/>
      <c r="C38" s="1"/>
      <c r="D38" s="119"/>
      <c r="E38" s="12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46"/>
      <c r="R38" s="146"/>
      <c r="S38" s="146"/>
      <c r="T38" s="146"/>
      <c r="U38" s="146"/>
      <c r="V38" s="1"/>
      <c r="W38" s="119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9"/>
      <c r="C39" s="1"/>
      <c r="D39" s="119"/>
      <c r="E39" s="12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46"/>
      <c r="R39" s="146"/>
      <c r="S39" s="146"/>
      <c r="T39" s="146"/>
      <c r="U39" s="146"/>
      <c r="V39" s="1"/>
      <c r="W39" s="119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9"/>
      <c r="C40" s="1"/>
      <c r="D40" s="119"/>
      <c r="E40" s="12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46"/>
      <c r="R40" s="146"/>
      <c r="S40" s="146"/>
      <c r="T40" s="146"/>
      <c r="U40" s="146"/>
      <c r="V40" s="1"/>
      <c r="W40" s="119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9"/>
      <c r="C41" s="1"/>
      <c r="D41" s="119"/>
      <c r="E41" s="12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46"/>
      <c r="R41" s="146"/>
      <c r="S41" s="146"/>
      <c r="T41" s="146"/>
      <c r="U41" s="146"/>
      <c r="V41" s="1"/>
      <c r="W41" s="119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9"/>
      <c r="C42" s="1"/>
      <c r="D42" s="119"/>
      <c r="E42" s="12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46"/>
      <c r="R42" s="146"/>
      <c r="S42" s="146"/>
      <c r="T42" s="146"/>
      <c r="U42" s="146"/>
      <c r="V42" s="1"/>
      <c r="W42" s="119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9"/>
      <c r="C43" s="1"/>
      <c r="D43" s="119"/>
      <c r="E43" s="12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46"/>
      <c r="R43" s="146"/>
      <c r="S43" s="146"/>
      <c r="T43" s="146"/>
      <c r="U43" s="146"/>
      <c r="V43" s="1"/>
      <c r="W43" s="119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9"/>
      <c r="C44" s="1"/>
      <c r="D44" s="119"/>
      <c r="E44" s="12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46"/>
      <c r="R44" s="146"/>
      <c r="S44" s="146"/>
      <c r="T44" s="146"/>
      <c r="U44" s="146"/>
      <c r="V44" s="1"/>
      <c r="W44" s="119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9"/>
      <c r="C45" s="1"/>
      <c r="D45" s="119"/>
      <c r="E45" s="12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46"/>
      <c r="R45" s="146"/>
      <c r="S45" s="146"/>
      <c r="T45" s="146"/>
      <c r="U45" s="146"/>
      <c r="V45" s="1"/>
      <c r="W45" s="119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9"/>
      <c r="C46" s="1"/>
      <c r="D46" s="119"/>
      <c r="E46" s="12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46"/>
      <c r="R46" s="146"/>
      <c r="S46" s="146"/>
      <c r="T46" s="146"/>
      <c r="U46" s="146"/>
      <c r="V46" s="1"/>
      <c r="W46" s="119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9"/>
      <c r="C47" s="1"/>
      <c r="D47" s="119"/>
      <c r="E47" s="12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46"/>
      <c r="R47" s="146"/>
      <c r="S47" s="146"/>
      <c r="T47" s="146"/>
      <c r="U47" s="146"/>
      <c r="V47" s="1"/>
      <c r="W47" s="119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9"/>
      <c r="C48" s="1"/>
      <c r="D48" s="119"/>
      <c r="E48" s="12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46"/>
      <c r="R48" s="146"/>
      <c r="S48" s="146"/>
      <c r="T48" s="146"/>
      <c r="U48" s="146"/>
      <c r="V48" s="1"/>
      <c r="W48" s="119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9"/>
      <c r="C49" s="1"/>
      <c r="D49" s="119"/>
      <c r="E49" s="12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46"/>
      <c r="R49" s="146"/>
      <c r="S49" s="146"/>
      <c r="T49" s="146"/>
      <c r="U49" s="146"/>
      <c r="V49" s="1"/>
      <c r="W49" s="119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9"/>
      <c r="C50" s="1"/>
      <c r="D50" s="119"/>
      <c r="E50" s="12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46"/>
      <c r="R50" s="146"/>
      <c r="S50" s="146"/>
      <c r="T50" s="146"/>
      <c r="U50" s="146"/>
      <c r="V50" s="1"/>
      <c r="W50" s="119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9"/>
      <c r="C51" s="1"/>
      <c r="D51" s="119"/>
      <c r="E51" s="12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46"/>
      <c r="R51" s="146"/>
      <c r="S51" s="146"/>
      <c r="T51" s="146"/>
      <c r="U51" s="146"/>
      <c r="V51" s="1"/>
      <c r="W51" s="119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9"/>
      <c r="C52" s="1"/>
      <c r="D52" s="119"/>
      <c r="E52" s="12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46"/>
      <c r="R52" s="146"/>
      <c r="S52" s="146"/>
      <c r="T52" s="146"/>
      <c r="U52" s="146"/>
      <c r="V52" s="1"/>
      <c r="W52" s="119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9"/>
      <c r="C53" s="1"/>
      <c r="D53" s="119"/>
      <c r="E53" s="12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46"/>
      <c r="R53" s="146"/>
      <c r="S53" s="146"/>
      <c r="T53" s="146"/>
      <c r="U53" s="146"/>
      <c r="V53" s="1"/>
      <c r="W53" s="119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9"/>
      <c r="C54" s="1"/>
      <c r="D54" s="119"/>
      <c r="E54" s="12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46"/>
      <c r="R54" s="146"/>
      <c r="S54" s="146"/>
      <c r="T54" s="146"/>
      <c r="U54" s="146"/>
      <c r="V54" s="1"/>
      <c r="W54" s="119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9"/>
      <c r="C55" s="1"/>
      <c r="D55" s="119"/>
      <c r="E55" s="12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46"/>
      <c r="R55" s="146"/>
      <c r="S55" s="146"/>
      <c r="T55" s="146"/>
      <c r="U55" s="146"/>
      <c r="V55" s="1"/>
      <c r="W55" s="119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9"/>
      <c r="C56" s="1"/>
      <c r="D56" s="119"/>
      <c r="E56" s="12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46"/>
      <c r="R56" s="146"/>
      <c r="S56" s="146"/>
      <c r="T56" s="146"/>
      <c r="U56" s="146"/>
      <c r="V56" s="1"/>
      <c r="W56" s="119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9"/>
      <c r="C57" s="1"/>
      <c r="D57" s="119"/>
      <c r="E57" s="12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46"/>
      <c r="R57" s="146"/>
      <c r="S57" s="146"/>
      <c r="T57" s="146"/>
      <c r="U57" s="146"/>
      <c r="V57" s="1"/>
      <c r="W57" s="119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9"/>
      <c r="C58" s="1"/>
      <c r="D58" s="119"/>
      <c r="E58" s="12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46"/>
      <c r="R58" s="146"/>
      <c r="S58" s="146"/>
      <c r="T58" s="146"/>
      <c r="U58" s="146"/>
      <c r="V58" s="1"/>
      <c r="W58" s="119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9"/>
      <c r="C59" s="1"/>
      <c r="D59" s="119"/>
      <c r="E59" s="12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46"/>
      <c r="R59" s="146"/>
      <c r="S59" s="146"/>
      <c r="T59" s="146"/>
      <c r="U59" s="146"/>
      <c r="V59" s="1"/>
      <c r="W59" s="119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9"/>
      <c r="C60" s="1"/>
      <c r="D60" s="119"/>
      <c r="E60" s="12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46"/>
      <c r="R60" s="146"/>
      <c r="S60" s="146"/>
      <c r="T60" s="146"/>
      <c r="U60" s="146"/>
      <c r="V60" s="1"/>
      <c r="W60" s="119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9"/>
      <c r="C61" s="1"/>
      <c r="D61" s="119"/>
      <c r="E61" s="12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46"/>
      <c r="R61" s="146"/>
      <c r="S61" s="146"/>
      <c r="T61" s="146"/>
      <c r="U61" s="146"/>
      <c r="V61" s="1"/>
      <c r="W61" s="119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9"/>
      <c r="C62" s="1"/>
      <c r="D62" s="119"/>
      <c r="E62" s="12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46"/>
      <c r="R62" s="146"/>
      <c r="S62" s="146"/>
      <c r="T62" s="146"/>
      <c r="U62" s="146"/>
      <c r="V62" s="1"/>
      <c r="W62" s="119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9"/>
      <c r="C63" s="1"/>
      <c r="D63" s="119"/>
      <c r="E63" s="12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46"/>
      <c r="R63" s="146"/>
      <c r="S63" s="146"/>
      <c r="T63" s="146"/>
      <c r="U63" s="146"/>
      <c r="V63" s="1"/>
      <c r="W63" s="119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9"/>
      <c r="C64" s="1"/>
      <c r="D64" s="119"/>
      <c r="E64" s="12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46"/>
      <c r="R64" s="146"/>
      <c r="S64" s="146"/>
      <c r="T64" s="146"/>
      <c r="U64" s="146"/>
      <c r="V64" s="1"/>
      <c r="W64" s="119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9"/>
      <c r="C65" s="1"/>
      <c r="D65" s="119"/>
      <c r="E65" s="12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46"/>
      <c r="R65" s="146"/>
      <c r="S65" s="146"/>
      <c r="T65" s="146"/>
      <c r="U65" s="146"/>
      <c r="V65" s="1"/>
      <c r="W65" s="119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9"/>
      <c r="C66" s="1"/>
      <c r="D66" s="119"/>
      <c r="E66" s="12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46"/>
      <c r="R66" s="146"/>
      <c r="S66" s="146"/>
      <c r="T66" s="146"/>
      <c r="U66" s="146"/>
      <c r="V66" s="1"/>
      <c r="W66" s="119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9"/>
      <c r="C67" s="1"/>
      <c r="D67" s="119"/>
      <c r="E67" s="12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46"/>
      <c r="R67" s="146"/>
      <c r="S67" s="146"/>
      <c r="T67" s="146"/>
      <c r="U67" s="146"/>
      <c r="V67" s="1"/>
      <c r="W67" s="119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9"/>
      <c r="C68" s="1"/>
      <c r="D68" s="119"/>
      <c r="E68" s="12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46"/>
      <c r="R68" s="146"/>
      <c r="S68" s="146"/>
      <c r="T68" s="146"/>
      <c r="U68" s="146"/>
      <c r="V68" s="1"/>
      <c r="W68" s="119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9"/>
      <c r="C69" s="1"/>
      <c r="D69" s="119"/>
      <c r="E69" s="12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46"/>
      <c r="R69" s="146"/>
      <c r="S69" s="146"/>
      <c r="T69" s="146"/>
      <c r="U69" s="146"/>
      <c r="V69" s="1"/>
      <c r="W69" s="119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9"/>
      <c r="C70" s="1"/>
      <c r="D70" s="119"/>
      <c r="E70" s="12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46"/>
      <c r="R70" s="146"/>
      <c r="S70" s="146"/>
      <c r="T70" s="146"/>
      <c r="U70" s="146"/>
      <c r="V70" s="1"/>
      <c r="W70" s="119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9"/>
      <c r="C71" s="1"/>
      <c r="D71" s="119"/>
      <c r="E71" s="12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46"/>
      <c r="R71" s="146"/>
      <c r="S71" s="146"/>
      <c r="T71" s="146"/>
      <c r="U71" s="146"/>
      <c r="V71" s="1"/>
      <c r="W71" s="119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9"/>
      <c r="C72" s="1"/>
      <c r="D72" s="119"/>
      <c r="E72" s="12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46"/>
      <c r="R72" s="146"/>
      <c r="S72" s="146"/>
      <c r="T72" s="146"/>
      <c r="U72" s="146"/>
      <c r="V72" s="1"/>
      <c r="W72" s="119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9"/>
      <c r="C73" s="1"/>
      <c r="D73" s="119"/>
      <c r="E73" s="12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46"/>
      <c r="R73" s="146"/>
      <c r="S73" s="146"/>
      <c r="T73" s="146"/>
      <c r="U73" s="146"/>
      <c r="V73" s="1"/>
      <c r="W73" s="119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9"/>
      <c r="C74" s="1"/>
      <c r="D74" s="119"/>
      <c r="E74" s="12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46"/>
      <c r="R74" s="146"/>
      <c r="S74" s="146"/>
      <c r="T74" s="146"/>
      <c r="U74" s="146"/>
      <c r="V74" s="1"/>
      <c r="W74" s="119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9"/>
      <c r="C75" s="1"/>
      <c r="D75" s="119"/>
      <c r="E75" s="12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46"/>
      <c r="R75" s="146"/>
      <c r="S75" s="146"/>
      <c r="T75" s="146"/>
      <c r="U75" s="146"/>
      <c r="V75" s="1"/>
      <c r="W75" s="119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9"/>
      <c r="C76" s="1"/>
      <c r="D76" s="119"/>
      <c r="E76" s="12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46"/>
      <c r="R76" s="146"/>
      <c r="S76" s="146"/>
      <c r="T76" s="146"/>
      <c r="U76" s="146"/>
      <c r="V76" s="1"/>
      <c r="W76" s="119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9"/>
      <c r="C77" s="1"/>
      <c r="D77" s="119"/>
      <c r="E77" s="12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46"/>
      <c r="R77" s="146"/>
      <c r="S77" s="146"/>
      <c r="T77" s="146"/>
      <c r="U77" s="146"/>
      <c r="V77" s="1"/>
      <c r="W77" s="119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9"/>
      <c r="C78" s="1"/>
      <c r="D78" s="119"/>
      <c r="E78" s="12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46"/>
      <c r="R78" s="146"/>
      <c r="S78" s="146"/>
      <c r="T78" s="146"/>
      <c r="U78" s="146"/>
      <c r="V78" s="1"/>
      <c r="W78" s="119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9"/>
      <c r="C79" s="1"/>
      <c r="D79" s="119"/>
      <c r="E79" s="12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46"/>
      <c r="R79" s="146"/>
      <c r="S79" s="146"/>
      <c r="T79" s="146"/>
      <c r="U79" s="146"/>
      <c r="V79" s="1"/>
      <c r="W79" s="119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9"/>
      <c r="C80" s="1"/>
      <c r="D80" s="119"/>
      <c r="E80" s="12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46"/>
      <c r="R80" s="146"/>
      <c r="S80" s="146"/>
      <c r="T80" s="146"/>
      <c r="U80" s="146"/>
      <c r="V80" s="1"/>
      <c r="W80" s="119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9"/>
      <c r="C81" s="1"/>
      <c r="D81" s="119"/>
      <c r="E81" s="12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46"/>
      <c r="R81" s="146"/>
      <c r="S81" s="146"/>
      <c r="T81" s="146"/>
      <c r="U81" s="146"/>
      <c r="V81" s="1"/>
      <c r="W81" s="119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9"/>
      <c r="C82" s="1"/>
      <c r="D82" s="119"/>
      <c r="E82" s="12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46"/>
      <c r="R82" s="146"/>
      <c r="S82" s="146"/>
      <c r="T82" s="146"/>
      <c r="U82" s="146"/>
      <c r="V82" s="1"/>
      <c r="W82" s="119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9"/>
      <c r="C83" s="1"/>
      <c r="D83" s="119"/>
      <c r="E83" s="12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46"/>
      <c r="R83" s="146"/>
      <c r="S83" s="146"/>
      <c r="T83" s="146"/>
      <c r="U83" s="146"/>
      <c r="V83" s="1"/>
      <c r="W83" s="119"/>
      <c r="X83" s="1"/>
      <c r="Y83" s="84"/>
      <c r="Z83" s="84"/>
      <c r="AA83" s="84"/>
      <c r="AB83" s="84"/>
      <c r="AC83" s="84"/>
      <c r="AD83" s="84"/>
    </row>
    <row r="84" spans="1:30" x14ac:dyDescent="0.25">
      <c r="A84" s="23"/>
      <c r="B84" s="119"/>
      <c r="C84" s="1"/>
      <c r="D84" s="119"/>
      <c r="E84" s="12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46"/>
      <c r="R84" s="146"/>
      <c r="S84" s="146"/>
      <c r="T84" s="146"/>
      <c r="U84" s="146"/>
      <c r="V84" s="1"/>
      <c r="W84" s="119"/>
      <c r="X84" s="1"/>
      <c r="Y84" s="84"/>
      <c r="Z84" s="84"/>
      <c r="AA84" s="84"/>
      <c r="AB84" s="84"/>
      <c r="AC84" s="84"/>
      <c r="AD84" s="84"/>
    </row>
    <row r="85" spans="1:30" x14ac:dyDescent="0.25">
      <c r="A85" s="23"/>
      <c r="B85" s="119"/>
      <c r="C85" s="1"/>
      <c r="D85" s="119"/>
      <c r="E85" s="12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46"/>
      <c r="R85" s="146"/>
      <c r="S85" s="146"/>
      <c r="T85" s="146"/>
      <c r="U85" s="146"/>
      <c r="V85" s="1"/>
      <c r="W85" s="119"/>
      <c r="X85" s="1"/>
      <c r="Y85" s="84"/>
      <c r="Z85" s="84"/>
      <c r="AA85" s="84"/>
      <c r="AB85" s="84"/>
      <c r="AC85" s="84"/>
      <c r="AD85" s="84"/>
    </row>
    <row r="86" spans="1:30" x14ac:dyDescent="0.25">
      <c r="A86" s="23"/>
      <c r="B86" s="119"/>
      <c r="C86" s="1"/>
      <c r="D86" s="119"/>
      <c r="E86" s="120"/>
      <c r="G86" s="1"/>
      <c r="H86" s="37"/>
      <c r="I86" s="1"/>
      <c r="J86" s="24"/>
      <c r="K86" s="24"/>
      <c r="L86" s="24"/>
      <c r="M86" s="1"/>
      <c r="N86" s="1"/>
      <c r="O86" s="1"/>
      <c r="P86" s="1"/>
      <c r="Q86" s="146"/>
      <c r="R86" s="146"/>
      <c r="S86" s="146"/>
      <c r="T86" s="146"/>
      <c r="U86" s="146"/>
      <c r="V86" s="1"/>
      <c r="W86" s="119"/>
      <c r="X86" s="1"/>
      <c r="Y86" s="84"/>
      <c r="Z86" s="84"/>
      <c r="AA86" s="84"/>
      <c r="AB86" s="84"/>
      <c r="AC86" s="84"/>
      <c r="AD86" s="84"/>
    </row>
    <row r="87" spans="1:30" x14ac:dyDescent="0.25">
      <c r="A87" s="23"/>
      <c r="B87" s="119"/>
      <c r="C87" s="1"/>
      <c r="D87" s="119"/>
      <c r="E87" s="120"/>
      <c r="G87" s="1"/>
      <c r="H87" s="37"/>
      <c r="I87" s="1"/>
      <c r="J87" s="24"/>
      <c r="K87" s="24"/>
      <c r="L87" s="24"/>
      <c r="M87" s="1"/>
      <c r="N87" s="1"/>
      <c r="O87" s="1"/>
      <c r="P87" s="1"/>
      <c r="Q87" s="146"/>
      <c r="R87" s="146"/>
      <c r="S87" s="146"/>
      <c r="T87" s="146"/>
      <c r="U87" s="146"/>
      <c r="V87" s="1"/>
      <c r="W87" s="119"/>
      <c r="X87" s="1"/>
      <c r="Y87" s="84"/>
      <c r="Z87" s="84"/>
      <c r="AA87" s="84"/>
      <c r="AB87" s="84"/>
      <c r="AC87" s="84"/>
      <c r="AD87" s="84"/>
    </row>
    <row r="88" spans="1:30" x14ac:dyDescent="0.25">
      <c r="A88" s="23"/>
      <c r="B88" s="119"/>
      <c r="C88" s="1"/>
      <c r="D88" s="119"/>
      <c r="E88" s="120"/>
      <c r="G88" s="1"/>
      <c r="H88" s="37"/>
      <c r="I88" s="1"/>
      <c r="J88" s="24"/>
      <c r="K88" s="24"/>
      <c r="L88" s="24"/>
      <c r="M88" s="1"/>
      <c r="N88" s="1"/>
      <c r="O88" s="1"/>
      <c r="P88" s="1"/>
      <c r="Q88" s="146"/>
      <c r="R88" s="146"/>
      <c r="S88" s="146"/>
      <c r="T88" s="146"/>
      <c r="U88" s="146"/>
      <c r="V88" s="1"/>
      <c r="W88" s="119"/>
      <c r="X88" s="1"/>
      <c r="Y88" s="84"/>
      <c r="Z88" s="84"/>
      <c r="AA88" s="84"/>
      <c r="AB88" s="84"/>
      <c r="AC88" s="84"/>
      <c r="AD88" s="84"/>
    </row>
    <row r="89" spans="1:30" x14ac:dyDescent="0.25">
      <c r="A89" s="23"/>
      <c r="B89" s="119"/>
      <c r="C89" s="1"/>
      <c r="D89" s="119"/>
      <c r="E89" s="120"/>
      <c r="G89" s="1"/>
      <c r="H89" s="37"/>
      <c r="I89" s="1"/>
      <c r="J89" s="24"/>
      <c r="K89" s="24"/>
      <c r="L89" s="24"/>
      <c r="M89" s="1"/>
      <c r="N89" s="1"/>
      <c r="O89" s="1"/>
      <c r="P89" s="1"/>
      <c r="Q89" s="146"/>
      <c r="R89" s="146"/>
      <c r="S89" s="146"/>
      <c r="T89" s="146"/>
      <c r="U89" s="146"/>
      <c r="V89" s="1"/>
      <c r="W89" s="119"/>
      <c r="X89" s="1"/>
      <c r="Y89" s="84"/>
      <c r="Z89" s="84"/>
      <c r="AA89" s="84"/>
      <c r="AB89" s="84"/>
      <c r="AC89" s="84"/>
      <c r="AD89" s="84"/>
    </row>
    <row r="90" spans="1:30" x14ac:dyDescent="0.25">
      <c r="A90" s="23"/>
      <c r="B90" s="119"/>
      <c r="C90" s="1"/>
      <c r="D90" s="119"/>
      <c r="E90" s="120"/>
      <c r="G90" s="1"/>
      <c r="H90" s="37"/>
      <c r="I90" s="1"/>
      <c r="J90" s="24"/>
      <c r="K90" s="24"/>
      <c r="L90" s="24"/>
      <c r="M90" s="1"/>
      <c r="N90" s="1"/>
      <c r="O90" s="1"/>
      <c r="P90" s="1"/>
      <c r="Q90" s="146"/>
      <c r="R90" s="146"/>
      <c r="S90" s="146"/>
      <c r="T90" s="146"/>
      <c r="U90" s="146"/>
      <c r="V90" s="1"/>
      <c r="W90" s="119"/>
      <c r="X90" s="1"/>
      <c r="Y90" s="84"/>
      <c r="Z90" s="84"/>
      <c r="AA90" s="84"/>
      <c r="AB90" s="84"/>
      <c r="AC90" s="84"/>
      <c r="AD90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2019-01-26T14:49:11Z</dcterms:modified>
</cp:coreProperties>
</file>