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6" i="1"/>
  <c r="O12" i="1"/>
  <c r="O11" i="1"/>
  <c r="O4" i="1"/>
  <c r="M12" i="1"/>
  <c r="M11" i="1"/>
  <c r="M8" i="1"/>
  <c r="M6" i="1"/>
  <c r="M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I20" i="1" s="1"/>
  <c r="H13" i="1"/>
  <c r="H17" i="1" s="1"/>
  <c r="H20" i="1" s="1"/>
  <c r="G13" i="1"/>
  <c r="G17" i="1" s="1"/>
  <c r="G20" i="1" s="1"/>
  <c r="F13" i="1"/>
  <c r="F17" i="1" s="1"/>
  <c r="E13" i="1"/>
  <c r="E17" i="1" s="1"/>
  <c r="M13" i="1" l="1"/>
  <c r="O13" i="1"/>
  <c r="D14" i="1"/>
  <c r="E20" i="1"/>
  <c r="L20" i="1" s="1"/>
  <c r="M17" i="1"/>
  <c r="L17" i="1"/>
  <c r="F20" i="1"/>
  <c r="K20" i="1" s="1"/>
  <c r="K17" i="1"/>
  <c r="O17" i="1"/>
  <c r="O20" i="1" s="1"/>
  <c r="N20" i="1" s="1"/>
  <c r="N13" i="1"/>
  <c r="N17" i="1" s="1"/>
  <c r="M20" i="1" l="1"/>
</calcChain>
</file>

<file path=xl/sharedStrings.xml><?xml version="1.0" encoding="utf-8"?>
<sst xmlns="http://schemas.openxmlformats.org/spreadsheetml/2006/main" count="130" uniqueCount="87">
  <si>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</si>
  <si>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</si>
  <si>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</si>
  <si>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</si>
  <si>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</si>
  <si>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</si>
  <si>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</si>
  <si>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</si>
  <si>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</si>
  <si>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</si>
  <si>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</si>
  <si>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</si>
  <si>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</si>
  <si>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</si>
  <si>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</si>
  <si>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</si>
  <si>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</si>
  <si>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</si>
  <si>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</si>
  <si>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</si>
  <si>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</si>
  <si>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</si>
  <si>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</si>
  <si>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</si>
  <si>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</si>
  <si>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</si>
  <si>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</si>
  <si>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</si>
  <si>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</si>
  <si>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</si>
  <si>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</si>
  <si>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</si>
  <si>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</si>
  <si>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</si>
  <si>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</si>
  <si>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</si>
  <si>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</si>
  <si>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</si>
  <si>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</si>
  <si>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</si>
  <si>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</si>
  <si>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</si>
  <si>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Hanna-Maija Mäkinen</t>
  </si>
  <si>
    <t>12.</t>
  </si>
  <si>
    <t>Manse PP</t>
  </si>
  <si>
    <t>8.</t>
  </si>
  <si>
    <t>IT</t>
  </si>
  <si>
    <t>play off</t>
  </si>
  <si>
    <t>11.</t>
  </si>
  <si>
    <t>superpesiskarsinta</t>
  </si>
  <si>
    <t>AuMa</t>
  </si>
  <si>
    <t>Manse PP = Mansen Pesäpallo, Tampere  (1978)</t>
  </si>
  <si>
    <t>AuMa = Aurajoen Maila  (1997)</t>
  </si>
  <si>
    <t>IT = Ikaalisten Tarmo  (1908)</t>
  </si>
  <si>
    <t>18.6.1975</t>
  </si>
  <si>
    <t>15.08. 1990  Manse PP - Tahko  9-11</t>
  </si>
  <si>
    <t>3.  ottelu</t>
  </si>
  <si>
    <t>03.05. 1992  Manse PP - Kiri  7-8</t>
  </si>
  <si>
    <t>24.05. 1992  Tahko - Manse PP  39-14</t>
  </si>
  <si>
    <t xml:space="preserve">  15 v   1 kk 28 pv</t>
  </si>
  <si>
    <t xml:space="preserve">  16 v 10 kk 15 pv</t>
  </si>
  <si>
    <t xml:space="preserve">  16 v 11 kk   6 pv</t>
  </si>
  <si>
    <t>ykkössarja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</si>
  <si>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</si>
  <si>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</si>
  <si>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</si>
  <si>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</si>
  <si>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</si>
  <si>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</si>
  <si>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</si>
  <si>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</si>
  <si>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</si>
  <si>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</si>
  <si>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</si>
  <si>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</si>
  <si>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</si>
  <si>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</si>
  <si>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</si>
  <si>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</si>
  <si>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</si>
  <si>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</si>
  <si>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</si>
  <si>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</si>
  <si>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2v</t>
  </si>
  <si>
    <t>3/4</t>
  </si>
  <si>
    <t>1/1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</si>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</sst>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9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8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42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1990</v>
      </c>
      <c r="C4" s="43" t="s">
        <v>43</v>
      </c>
      <c r="D4" s="41" t="s">
        <v>44</v>
      </c>
      <c r="E4" s="27">
        <v>2</v>
      </c>
      <c r="F4" s="27">
        <v>0</v>
      </c>
      <c r="G4" s="27">
        <v>0</v>
      </c>
      <c r="H4" s="27">
        <v>1</v>
      </c>
      <c r="I4" s="27">
        <v>3</v>
      </c>
      <c r="J4" s="27">
        <v>2</v>
      </c>
      <c r="K4" s="27">
        <v>1</v>
      </c>
      <c r="L4" s="27">
        <v>0</v>
      </c>
      <c r="M4" s="27">
        <f>SUM(F4+G4)</f>
        <v>0</v>
      </c>
      <c r="N4" s="79">
        <v>0.23100000000000001</v>
      </c>
      <c r="O4" s="25">
        <f>PRODUCT(I4/N4)</f>
        <v>12.987012987012987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1">
        <v>1991</v>
      </c>
      <c r="C5" s="81"/>
      <c r="D5" s="82" t="s">
        <v>44</v>
      </c>
      <c r="E5" s="83"/>
      <c r="F5" s="84" t="s">
        <v>62</v>
      </c>
      <c r="G5" s="85"/>
      <c r="H5" s="86"/>
      <c r="I5" s="81"/>
      <c r="J5" s="81"/>
      <c r="K5" s="81"/>
      <c r="L5" s="81"/>
      <c r="M5" s="81"/>
      <c r="N5" s="8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1992</v>
      </c>
      <c r="C6" s="43" t="s">
        <v>43</v>
      </c>
      <c r="D6" s="41" t="s">
        <v>44</v>
      </c>
      <c r="E6" s="27">
        <v>19</v>
      </c>
      <c r="F6" s="27">
        <v>1</v>
      </c>
      <c r="G6" s="27">
        <v>8</v>
      </c>
      <c r="H6" s="27">
        <v>16</v>
      </c>
      <c r="I6" s="27">
        <v>87</v>
      </c>
      <c r="J6" s="27">
        <v>28</v>
      </c>
      <c r="K6" s="27">
        <v>36</v>
      </c>
      <c r="L6" s="27">
        <v>14</v>
      </c>
      <c r="M6" s="27">
        <f>SUM(F6+G6)</f>
        <v>9</v>
      </c>
      <c r="N6" s="79">
        <v>0.57999999999999996</v>
      </c>
      <c r="O6" s="25">
        <f>PRODUCT(I6/N6)</f>
        <v>150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1993</v>
      </c>
      <c r="C7" s="81"/>
      <c r="D7" s="82" t="s">
        <v>44</v>
      </c>
      <c r="E7" s="83"/>
      <c r="F7" s="84" t="s">
        <v>63</v>
      </c>
      <c r="G7" s="85"/>
      <c r="H7" s="86"/>
      <c r="I7" s="81"/>
      <c r="J7" s="81"/>
      <c r="K7" s="81"/>
      <c r="L7" s="81"/>
      <c r="M7" s="81"/>
      <c r="N7" s="8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1993</v>
      </c>
      <c r="C8" s="43" t="s">
        <v>45</v>
      </c>
      <c r="D8" s="41" t="s">
        <v>46</v>
      </c>
      <c r="E8" s="27">
        <v>1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0</v>
      </c>
      <c r="L8" s="27">
        <v>0</v>
      </c>
      <c r="M8" s="27">
        <f>SUM(F8+G8)</f>
        <v>0</v>
      </c>
      <c r="N8" s="79">
        <v>0.16700000000000001</v>
      </c>
      <c r="O8" s="25">
        <f>PRODUCT(I8/N8)</f>
        <v>5.9880239520958076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1">
        <v>1994</v>
      </c>
      <c r="C9" s="81"/>
      <c r="D9" s="82" t="s">
        <v>44</v>
      </c>
      <c r="E9" s="83"/>
      <c r="F9" s="84" t="s">
        <v>63</v>
      </c>
      <c r="G9" s="85"/>
      <c r="H9" s="86"/>
      <c r="I9" s="81"/>
      <c r="J9" s="81"/>
      <c r="K9" s="81"/>
      <c r="L9" s="81"/>
      <c r="M9" s="81"/>
      <c r="N9" s="87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1">
        <v>1995</v>
      </c>
      <c r="C10" s="81"/>
      <c r="D10" s="82" t="s">
        <v>44</v>
      </c>
      <c r="E10" s="81"/>
      <c r="F10" s="84" t="s">
        <v>63</v>
      </c>
      <c r="G10" s="85"/>
      <c r="H10" s="86"/>
      <c r="I10" s="81"/>
      <c r="J10" s="81"/>
      <c r="K10" s="81"/>
      <c r="L10" s="81"/>
      <c r="M10" s="81"/>
      <c r="N10" s="88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89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1996</v>
      </c>
      <c r="C11" s="43" t="s">
        <v>48</v>
      </c>
      <c r="D11" s="41" t="s">
        <v>44</v>
      </c>
      <c r="E11" s="27">
        <v>20</v>
      </c>
      <c r="F11" s="27">
        <v>0</v>
      </c>
      <c r="G11" s="27">
        <v>10</v>
      </c>
      <c r="H11" s="27">
        <v>11</v>
      </c>
      <c r="I11" s="27">
        <v>72</v>
      </c>
      <c r="J11" s="27">
        <v>10</v>
      </c>
      <c r="K11" s="27">
        <v>25</v>
      </c>
      <c r="L11" s="27">
        <v>27</v>
      </c>
      <c r="M11" s="27">
        <f>PRODUCT(F11+G11)</f>
        <v>10</v>
      </c>
      <c r="N11" s="30">
        <v>0.56299999999999994</v>
      </c>
      <c r="O11" s="25">
        <f>PRODUCT(I11/N11)</f>
        <v>127.88632326820606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1997</v>
      </c>
      <c r="C12" s="43" t="s">
        <v>48</v>
      </c>
      <c r="D12" s="41" t="s">
        <v>50</v>
      </c>
      <c r="E12" s="27">
        <v>24</v>
      </c>
      <c r="F12" s="27">
        <v>0</v>
      </c>
      <c r="G12" s="27">
        <v>7</v>
      </c>
      <c r="H12" s="27">
        <v>8</v>
      </c>
      <c r="I12" s="27">
        <v>65</v>
      </c>
      <c r="J12" s="27">
        <v>25</v>
      </c>
      <c r="K12" s="27">
        <v>19</v>
      </c>
      <c r="L12" s="27">
        <v>14</v>
      </c>
      <c r="M12" s="27">
        <f>PRODUCT(F12+G12)</f>
        <v>7</v>
      </c>
      <c r="N12" s="30">
        <v>0.47699999999999998</v>
      </c>
      <c r="O12" s="25">
        <f>PRODUCT(I12/N12)</f>
        <v>136.26834381551365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66</v>
      </c>
      <c r="F13" s="19">
        <f t="shared" si="0"/>
        <v>1</v>
      </c>
      <c r="G13" s="19">
        <f t="shared" si="0"/>
        <v>25</v>
      </c>
      <c r="H13" s="19">
        <f t="shared" si="0"/>
        <v>36</v>
      </c>
      <c r="I13" s="19">
        <f t="shared" si="0"/>
        <v>228</v>
      </c>
      <c r="J13" s="19">
        <f t="shared" si="0"/>
        <v>66</v>
      </c>
      <c r="K13" s="19">
        <f t="shared" si="0"/>
        <v>81</v>
      </c>
      <c r="L13" s="19">
        <f t="shared" si="0"/>
        <v>55</v>
      </c>
      <c r="M13" s="19">
        <f t="shared" si="0"/>
        <v>26</v>
      </c>
      <c r="N13" s="31">
        <f>PRODUCT(I13/O13)</f>
        <v>0.52640120934301715</v>
      </c>
      <c r="O13" s="32">
        <f t="shared" ref="O13:AE13" si="1">SUM(O4:O12)</f>
        <v>433.12970402282849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151.33333333333331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38</v>
      </c>
      <c r="O16" s="25"/>
      <c r="P16" s="41" t="s">
        <v>33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4"/>
      <c r="E17" s="27">
        <f>PRODUCT(E13)</f>
        <v>66</v>
      </c>
      <c r="F17" s="27">
        <f>PRODUCT(F13)</f>
        <v>1</v>
      </c>
      <c r="G17" s="27">
        <f>PRODUCT(G13)</f>
        <v>25</v>
      </c>
      <c r="H17" s="27">
        <f>PRODUCT(H13)</f>
        <v>36</v>
      </c>
      <c r="I17" s="27">
        <f>PRODUCT(I13)</f>
        <v>228</v>
      </c>
      <c r="J17" s="1"/>
      <c r="K17" s="45">
        <f>PRODUCT((F17+G17)/E17)</f>
        <v>0.39393939393939392</v>
      </c>
      <c r="L17" s="45">
        <f>PRODUCT(H17/E17)</f>
        <v>0.54545454545454541</v>
      </c>
      <c r="M17" s="45">
        <f>PRODUCT(I17/E17)</f>
        <v>3.4545454545454546</v>
      </c>
      <c r="N17" s="30">
        <f>PRODUCT(N13)</f>
        <v>0.52640120934301715</v>
      </c>
      <c r="O17" s="25">
        <f>PRODUCT(O13)</f>
        <v>433.12970402282849</v>
      </c>
      <c r="P17" s="46" t="s">
        <v>34</v>
      </c>
      <c r="Q17" s="47"/>
      <c r="R17" s="47"/>
      <c r="S17" s="48" t="s">
        <v>55</v>
      </c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 t="s">
        <v>39</v>
      </c>
      <c r="AE17" s="49"/>
      <c r="AF17" s="50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18</v>
      </c>
      <c r="C18" s="52"/>
      <c r="D18" s="53"/>
      <c r="E18" s="27"/>
      <c r="F18" s="27"/>
      <c r="G18" s="27"/>
      <c r="H18" s="27"/>
      <c r="I18" s="27"/>
      <c r="J18" s="1"/>
      <c r="K18" s="45"/>
      <c r="L18" s="45"/>
      <c r="M18" s="45"/>
      <c r="N18" s="30"/>
      <c r="O18" s="25"/>
      <c r="P18" s="54" t="s">
        <v>35</v>
      </c>
      <c r="Q18" s="55"/>
      <c r="R18" s="55"/>
      <c r="S18" s="56" t="s">
        <v>57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56</v>
      </c>
      <c r="AE18" s="57"/>
      <c r="AF18" s="58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9" t="s">
        <v>19</v>
      </c>
      <c r="C19" s="60"/>
      <c r="D19" s="61"/>
      <c r="E19" s="28"/>
      <c r="F19" s="28"/>
      <c r="G19" s="28"/>
      <c r="H19" s="28"/>
      <c r="I19" s="28"/>
      <c r="J19" s="1"/>
      <c r="K19" s="62"/>
      <c r="L19" s="62"/>
      <c r="M19" s="62"/>
      <c r="N19" s="63"/>
      <c r="O19" s="25"/>
      <c r="P19" s="54" t="s">
        <v>36</v>
      </c>
      <c r="Q19" s="55"/>
      <c r="R19" s="55"/>
      <c r="S19" s="56" t="s">
        <v>55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39</v>
      </c>
      <c r="AE19" s="57"/>
      <c r="AF19" s="58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4" t="s">
        <v>20</v>
      </c>
      <c r="C20" s="65"/>
      <c r="D20" s="66"/>
      <c r="E20" s="19">
        <f>SUM(E17:E19)</f>
        <v>66</v>
      </c>
      <c r="F20" s="19">
        <f>SUM(F17:F19)</f>
        <v>1</v>
      </c>
      <c r="G20" s="19">
        <f>SUM(G17:G19)</f>
        <v>25</v>
      </c>
      <c r="H20" s="19">
        <f>SUM(H17:H19)</f>
        <v>36</v>
      </c>
      <c r="I20" s="19">
        <f>SUM(I17:I19)</f>
        <v>228</v>
      </c>
      <c r="J20" s="1"/>
      <c r="K20" s="67">
        <f>PRODUCT((F20+G20)/E20)</f>
        <v>0.39393939393939392</v>
      </c>
      <c r="L20" s="67">
        <f>PRODUCT(H20/E20)</f>
        <v>0.54545454545454541</v>
      </c>
      <c r="M20" s="67">
        <f>PRODUCT(I20/E20)</f>
        <v>3.4545454545454546</v>
      </c>
      <c r="N20" s="31">
        <f>PRODUCT(I20/O20)</f>
        <v>0.52640120934301715</v>
      </c>
      <c r="O20" s="25">
        <f>SUM(O17:O19)</f>
        <v>433.12970402282849</v>
      </c>
      <c r="P20" s="68" t="s">
        <v>37</v>
      </c>
      <c r="Q20" s="69"/>
      <c r="R20" s="69"/>
      <c r="S20" s="70" t="s">
        <v>58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41</v>
      </c>
      <c r="AE20" s="71"/>
      <c r="AF20" s="72" t="s">
        <v>61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80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75"/>
      <c r="AI38" s="75"/>
      <c r="AJ38" s="75"/>
      <c r="AK38" s="75"/>
      <c r="AL38" s="75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75"/>
      <c r="AI39" s="75"/>
      <c r="AJ39" s="75"/>
      <c r="AK39" s="75"/>
      <c r="AL39" s="75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7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3"/>
      <c r="W44" s="73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12.42578125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64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6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42</v>
      </c>
      <c r="C2" s="109" t="s">
        <v>54</v>
      </c>
      <c r="D2" s="94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3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65</v>
      </c>
      <c r="C3" s="23" t="s">
        <v>66</v>
      </c>
      <c r="D3" s="97" t="s">
        <v>67</v>
      </c>
      <c r="E3" s="98" t="s">
        <v>1</v>
      </c>
      <c r="F3" s="25"/>
      <c r="G3" s="99" t="s">
        <v>68</v>
      </c>
      <c r="H3" s="100" t="s">
        <v>69</v>
      </c>
      <c r="I3" s="100" t="s">
        <v>31</v>
      </c>
      <c r="J3" s="18" t="s">
        <v>70</v>
      </c>
      <c r="K3" s="101" t="s">
        <v>71</v>
      </c>
      <c r="L3" s="101" t="s">
        <v>72</v>
      </c>
      <c r="M3" s="99" t="s">
        <v>73</v>
      </c>
      <c r="N3" s="99" t="s">
        <v>30</v>
      </c>
      <c r="O3" s="100" t="s">
        <v>74</v>
      </c>
      <c r="P3" s="99" t="s">
        <v>69</v>
      </c>
      <c r="Q3" s="99" t="s">
        <v>3</v>
      </c>
      <c r="R3" s="99">
        <v>1</v>
      </c>
      <c r="S3" s="99">
        <v>2</v>
      </c>
      <c r="T3" s="99">
        <v>3</v>
      </c>
      <c r="U3" s="99" t="s">
        <v>75</v>
      </c>
      <c r="V3" s="18" t="s">
        <v>21</v>
      </c>
      <c r="W3" s="17" t="s">
        <v>76</v>
      </c>
      <c r="X3" s="17" t="s">
        <v>77</v>
      </c>
      <c r="Y3" s="93"/>
      <c r="Z3" s="93"/>
      <c r="AA3" s="93"/>
      <c r="AB3" s="93"/>
      <c r="AC3" s="93"/>
      <c r="AD3" s="93"/>
    </row>
    <row r="4" spans="1:30" x14ac:dyDescent="0.25">
      <c r="A4" s="9"/>
      <c r="B4" s="111" t="s">
        <v>79</v>
      </c>
      <c r="C4" s="112" t="s">
        <v>80</v>
      </c>
      <c r="D4" s="111" t="s">
        <v>78</v>
      </c>
      <c r="E4" s="113" t="s">
        <v>44</v>
      </c>
      <c r="F4" s="110"/>
      <c r="G4" s="114">
        <v>1</v>
      </c>
      <c r="H4" s="115"/>
      <c r="I4" s="115"/>
      <c r="J4" s="116" t="s">
        <v>83</v>
      </c>
      <c r="K4" s="116">
        <v>2</v>
      </c>
      <c r="L4" s="116"/>
      <c r="M4" s="116">
        <v>1</v>
      </c>
      <c r="N4" s="114"/>
      <c r="O4" s="115"/>
      <c r="P4" s="114">
        <v>2</v>
      </c>
      <c r="Q4" s="117" t="s">
        <v>84</v>
      </c>
      <c r="R4" s="117" t="s">
        <v>85</v>
      </c>
      <c r="S4" s="117" t="s">
        <v>86</v>
      </c>
      <c r="T4" s="117" t="s">
        <v>85</v>
      </c>
      <c r="U4" s="117"/>
      <c r="V4" s="118">
        <v>0.75</v>
      </c>
      <c r="W4" s="119" t="s">
        <v>81</v>
      </c>
      <c r="X4" s="120" t="s">
        <v>82</v>
      </c>
      <c r="Y4" s="93"/>
      <c r="Z4" s="93"/>
      <c r="AA4" s="93"/>
      <c r="AB4" s="93"/>
      <c r="AC4" s="93"/>
      <c r="AD4" s="93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3"/>
      <c r="Z5" s="93"/>
      <c r="AA5" s="93"/>
      <c r="AB5" s="93"/>
      <c r="AC5" s="93"/>
      <c r="AD5" s="93"/>
    </row>
    <row r="6" spans="1:30" x14ac:dyDescent="0.25">
      <c r="A6" s="24"/>
      <c r="B6" s="80"/>
      <c r="C6" s="1"/>
      <c r="D6" s="80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0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80"/>
      <c r="C7" s="1"/>
      <c r="D7" s="80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0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80"/>
      <c r="C8" s="1"/>
      <c r="D8" s="80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0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80"/>
      <c r="C9" s="1"/>
      <c r="D9" s="80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80"/>
      <c r="C10" s="1"/>
      <c r="D10" s="80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80"/>
      <c r="C11" s="1"/>
      <c r="D11" s="80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80"/>
      <c r="C12" s="1"/>
      <c r="D12" s="80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80"/>
      <c r="C13" s="1"/>
      <c r="D13" s="80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80"/>
      <c r="C14" s="1"/>
      <c r="D14" s="80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80"/>
      <c r="C15" s="1"/>
      <c r="D15" s="80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80"/>
      <c r="C16" s="1"/>
      <c r="D16" s="80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80"/>
      <c r="C17" s="1"/>
      <c r="D17" s="80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80"/>
      <c r="C18" s="1"/>
      <c r="D18" s="80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80"/>
      <c r="C19" s="1"/>
      <c r="D19" s="80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80"/>
      <c r="C20" s="1"/>
      <c r="D20" s="80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80"/>
      <c r="C21" s="1"/>
      <c r="D21" s="80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80"/>
      <c r="C22" s="1"/>
      <c r="D22" s="80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80"/>
      <c r="C23" s="1"/>
      <c r="D23" s="80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80"/>
      <c r="C24" s="1"/>
      <c r="D24" s="80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80"/>
      <c r="C25" s="1"/>
      <c r="D25" s="80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80"/>
      <c r="C26" s="1"/>
      <c r="D26" s="80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80"/>
      <c r="C27" s="1"/>
      <c r="D27" s="80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80"/>
      <c r="C28" s="1"/>
      <c r="D28" s="80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80"/>
      <c r="C29" s="1"/>
      <c r="D29" s="80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80"/>
      <c r="C30" s="1"/>
      <c r="D30" s="80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80"/>
      <c r="C31" s="1"/>
      <c r="D31" s="80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80"/>
      <c r="C32" s="1"/>
      <c r="D32" s="80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80"/>
      <c r="C33" s="1"/>
      <c r="D33" s="80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80"/>
      <c r="C34" s="1"/>
      <c r="D34" s="80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2019-01-26T14:42:36Z</dcterms:modified>
</cp:coreProperties>
</file>