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9" i="1" l="1"/>
  <c r="O16" i="1" s="1"/>
  <c r="M9" i="1"/>
  <c r="M16" i="1" s="1"/>
  <c r="AE16" i="1"/>
  <c r="AD16" i="1"/>
  <c r="AC16" i="1"/>
  <c r="AB16" i="1"/>
  <c r="AA16" i="1"/>
  <c r="Z16" i="1"/>
  <c r="Y16" i="1"/>
  <c r="I22" i="1" s="1"/>
  <c r="X16" i="1"/>
  <c r="H22" i="1"/>
  <c r="W16" i="1"/>
  <c r="G22" i="1"/>
  <c r="V16" i="1"/>
  <c r="F22" i="1"/>
  <c r="K22" i="1" s="1"/>
  <c r="U16" i="1"/>
  <c r="E22" i="1"/>
  <c r="T16" i="1"/>
  <c r="S16" i="1"/>
  <c r="R16" i="1"/>
  <c r="Q16" i="1"/>
  <c r="P16" i="1"/>
  <c r="L16" i="1"/>
  <c r="K16" i="1"/>
  <c r="J16" i="1"/>
  <c r="I16" i="1"/>
  <c r="I20" i="1"/>
  <c r="M20" i="1" s="1"/>
  <c r="H16" i="1"/>
  <c r="H20" i="1"/>
  <c r="H23" i="1" s="1"/>
  <c r="L23" i="1" s="1"/>
  <c r="G16" i="1"/>
  <c r="G20" i="1" s="1"/>
  <c r="G23" i="1" s="1"/>
  <c r="F16" i="1"/>
  <c r="F20" i="1" s="1"/>
  <c r="E16" i="1"/>
  <c r="E20" i="1" s="1"/>
  <c r="E23" i="1" s="1"/>
  <c r="L22" i="1"/>
  <c r="D17" i="1"/>
  <c r="F23" i="1" l="1"/>
  <c r="K23" i="1" s="1"/>
  <c r="K20" i="1"/>
  <c r="N22" i="1"/>
  <c r="I23" i="1"/>
  <c r="M22" i="1"/>
  <c r="O20" i="1"/>
  <c r="O23" i="1" s="1"/>
  <c r="N16" i="1"/>
  <c r="N20" i="1" s="1"/>
  <c r="L20" i="1"/>
  <c r="M23" i="1" l="1"/>
  <c r="N23" i="1"/>
</calcChain>
</file>

<file path=xl/sharedStrings.xml><?xml version="1.0" encoding="utf-8"?>
<sst xmlns="http://schemas.openxmlformats.org/spreadsheetml/2006/main" count="97" uniqueCount="63">
  <si>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</si>
  <si>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</si>
  <si>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</si>
  <si>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</si>
  <si>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</si>
  <si>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</si>
  <si>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</si>
  <si>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</si>
  <si>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</si>
  <si>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</si>
  <si>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</si>
  <si>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</si>
  <si>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</si>
  <si>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</si>
  <si>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</si>
  <si>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</si>
  <si>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</si>
  <si>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</si>
  <si>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</si>
  <si>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</si>
  <si>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</si>
  <si>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</si>
  <si>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</si>
  <si>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</si>
  <si>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</si>
  <si>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</si>
  <si>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</si>
  <si>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</si>
  <si>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</si>
  <si>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</si>
  <si>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</si>
  <si>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</si>
  <si>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</si>
  <si>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</si>
  <si>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</si>
  <si>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</si>
  <si>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</si>
  <si>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</si>
  <si>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</si>
  <si>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</si>
  <si>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YPJ</t>
  </si>
  <si>
    <t>ykköspesis</t>
  </si>
  <si>
    <t>9.</t>
  </si>
  <si>
    <t>10.</t>
  </si>
  <si>
    <t>PeTo-Jussit</t>
  </si>
  <si>
    <t>Mari Mäkilaakso</t>
  </si>
  <si>
    <t>24.1.1980</t>
  </si>
  <si>
    <t>PeTo-Jussit = PeTo-Jussit, Seinäjoki  (2004)</t>
  </si>
  <si>
    <t>YPJ = Ylihärmän Pesis-Junkkarit  (1996)</t>
  </si>
  <si>
    <t>20.08. 2003  Paukku - YPJ  2-0  (6-2, 4-1)</t>
  </si>
  <si>
    <t xml:space="preserve">  23 v   6 kk 27 pv</t>
  </si>
  <si>
    <t>24.08. 2003  YPJ - Lippo  2-0  (15-0, 5-2)</t>
  </si>
  <si>
    <t>2.  ottelu</t>
  </si>
  <si>
    <t xml:space="preserve">  23 v   7 kk   0 pv</t>
  </si>
  <si>
    <t>IK</t>
  </si>
  <si>
    <t>IK = Ilmajoen Kisailijat  (1921)</t>
  </si>
  <si>
    <t>suomensarja</t>
  </si>
  <si>
    <t>VäVi</t>
  </si>
  <si>
    <t>VäVi = Vähänkyrön Viesti  (1938)</t>
  </si>
  <si>
    <t>SMJ</t>
  </si>
  <si>
    <t>SMJ = Seinäjoen Maila-Jussit  (1932)</t>
  </si>
  <si>
    <t>Paras pelaaja  (NYP)</t>
  </si>
  <si>
    <t>Tittelit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</si>
</sst>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/>
    <xf numFmtId="165" fontId="1" fillId="8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/>
    <xf numFmtId="165" fontId="1" fillId="9" borderId="3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6" customWidth="1"/>
    <col min="4" max="4" width="13.5703125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7109375" style="77" customWidth="1"/>
    <col min="16" max="23" width="5.7109375" style="7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34" width="27.7109375" style="26" customWidth="1"/>
    <col min="35" max="16384" width="9.140625" style="26"/>
  </cols>
  <sheetData>
    <row r="1" spans="1:38" s="10" customFormat="1" ht="15" customHeight="1" x14ac:dyDescent="0.25">
      <c r="A1" s="1"/>
      <c r="B1" s="78" t="s">
        <v>45</v>
      </c>
      <c r="C1" s="2"/>
      <c r="D1" s="3"/>
      <c r="E1" s="4" t="s">
        <v>46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62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29</v>
      </c>
      <c r="AD3" s="18" t="s">
        <v>30</v>
      </c>
      <c r="AE3" s="19" t="s">
        <v>31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79">
        <v>1999</v>
      </c>
      <c r="C4" s="79"/>
      <c r="D4" s="84" t="s">
        <v>54</v>
      </c>
      <c r="E4" s="79"/>
      <c r="F4" s="85" t="s">
        <v>41</v>
      </c>
      <c r="G4" s="83"/>
      <c r="H4" s="80"/>
      <c r="I4" s="79"/>
      <c r="J4" s="79"/>
      <c r="K4" s="79"/>
      <c r="L4" s="79"/>
      <c r="M4" s="79"/>
      <c r="N4" s="86"/>
      <c r="O4" s="25">
        <v>0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8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2000</v>
      </c>
      <c r="C5" s="43"/>
      <c r="D5" s="41"/>
      <c r="E5" s="27"/>
      <c r="F5" s="27"/>
      <c r="G5" s="27"/>
      <c r="H5" s="27"/>
      <c r="I5" s="27"/>
      <c r="J5" s="27"/>
      <c r="K5" s="27"/>
      <c r="L5" s="27"/>
      <c r="M5" s="27"/>
      <c r="N5" s="30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66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88">
        <v>2001</v>
      </c>
      <c r="C6" s="89"/>
      <c r="D6" s="90" t="s">
        <v>57</v>
      </c>
      <c r="E6" s="88"/>
      <c r="F6" s="92" t="s">
        <v>56</v>
      </c>
      <c r="G6" s="88"/>
      <c r="H6" s="88"/>
      <c r="I6" s="88"/>
      <c r="J6" s="88"/>
      <c r="K6" s="88"/>
      <c r="L6" s="88"/>
      <c r="M6" s="88"/>
      <c r="N6" s="91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79">
        <v>2002</v>
      </c>
      <c r="C7" s="80"/>
      <c r="D7" s="81" t="s">
        <v>57</v>
      </c>
      <c r="E7" s="79"/>
      <c r="F7" s="82" t="s">
        <v>41</v>
      </c>
      <c r="G7" s="83"/>
      <c r="H7" s="80"/>
      <c r="I7" s="79"/>
      <c r="J7" s="79"/>
      <c r="K7" s="79"/>
      <c r="L7" s="79"/>
      <c r="M7" s="79"/>
      <c r="N7" s="79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79">
        <v>2003</v>
      </c>
      <c r="C8" s="80"/>
      <c r="D8" s="81" t="s">
        <v>40</v>
      </c>
      <c r="E8" s="79"/>
      <c r="F8" s="82" t="s">
        <v>41</v>
      </c>
      <c r="G8" s="83"/>
      <c r="H8" s="80"/>
      <c r="I8" s="79"/>
      <c r="J8" s="79"/>
      <c r="K8" s="79"/>
      <c r="L8" s="79"/>
      <c r="M8" s="79"/>
      <c r="N8" s="79"/>
      <c r="O8" s="37"/>
      <c r="P8" s="27"/>
      <c r="Q8" s="27"/>
      <c r="R8" s="27"/>
      <c r="S8" s="27"/>
      <c r="T8" s="27"/>
      <c r="U8" s="28">
        <v>6</v>
      </c>
      <c r="V8" s="28">
        <v>0</v>
      </c>
      <c r="W8" s="28">
        <v>1</v>
      </c>
      <c r="X8" s="28">
        <v>2</v>
      </c>
      <c r="Y8" s="28">
        <v>12</v>
      </c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2004</v>
      </c>
      <c r="C9" s="43" t="s">
        <v>42</v>
      </c>
      <c r="D9" s="41" t="s">
        <v>40</v>
      </c>
      <c r="E9" s="27">
        <v>13</v>
      </c>
      <c r="F9" s="27">
        <v>0</v>
      </c>
      <c r="G9" s="27">
        <v>0</v>
      </c>
      <c r="H9" s="27">
        <v>7</v>
      </c>
      <c r="I9" s="27">
        <v>18</v>
      </c>
      <c r="J9" s="27">
        <v>15</v>
      </c>
      <c r="K9" s="27">
        <v>2</v>
      </c>
      <c r="L9" s="27">
        <v>1</v>
      </c>
      <c r="M9" s="27">
        <f>PRODUCT(F9+G9)</f>
        <v>0</v>
      </c>
      <c r="N9" s="30">
        <v>0.41899999999999998</v>
      </c>
      <c r="O9" s="25">
        <f>PRODUCT(I9/N9)</f>
        <v>42.959427207637233</v>
      </c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79">
        <v>2005</v>
      </c>
      <c r="C10" s="80"/>
      <c r="D10" s="81" t="s">
        <v>59</v>
      </c>
      <c r="E10" s="79"/>
      <c r="F10" s="82" t="s">
        <v>41</v>
      </c>
      <c r="G10" s="83"/>
      <c r="H10" s="80"/>
      <c r="I10" s="79"/>
      <c r="J10" s="79"/>
      <c r="K10" s="79"/>
      <c r="L10" s="79"/>
      <c r="M10" s="79"/>
      <c r="N10" s="79"/>
      <c r="O10" s="25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2005</v>
      </c>
      <c r="C11" s="43" t="s">
        <v>43</v>
      </c>
      <c r="D11" s="41" t="s">
        <v>44</v>
      </c>
      <c r="E11" s="27">
        <v>0</v>
      </c>
      <c r="F11" s="27">
        <v>0</v>
      </c>
      <c r="G11" s="27">
        <v>0</v>
      </c>
      <c r="H11" s="43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30"/>
      <c r="O11" s="25">
        <v>0</v>
      </c>
      <c r="P11" s="27"/>
      <c r="Q11" s="27"/>
      <c r="R11" s="27"/>
      <c r="S11" s="27"/>
      <c r="T11" s="27"/>
      <c r="U11" s="28">
        <v>6</v>
      </c>
      <c r="V11" s="28">
        <v>0</v>
      </c>
      <c r="W11" s="28">
        <v>2</v>
      </c>
      <c r="X11" s="28">
        <v>2</v>
      </c>
      <c r="Y11" s="28">
        <v>12</v>
      </c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79">
        <v>2006</v>
      </c>
      <c r="C12" s="80"/>
      <c r="D12" s="81" t="s">
        <v>57</v>
      </c>
      <c r="E12" s="79"/>
      <c r="F12" s="82" t="s">
        <v>41</v>
      </c>
      <c r="G12" s="83"/>
      <c r="H12" s="80"/>
      <c r="I12" s="79"/>
      <c r="J12" s="79"/>
      <c r="K12" s="79"/>
      <c r="L12" s="79"/>
      <c r="M12" s="79"/>
      <c r="N12" s="79"/>
      <c r="O12" s="25"/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79">
        <v>2007</v>
      </c>
      <c r="C13" s="80"/>
      <c r="D13" s="81" t="s">
        <v>57</v>
      </c>
      <c r="E13" s="79"/>
      <c r="F13" s="82" t="s">
        <v>41</v>
      </c>
      <c r="G13" s="83"/>
      <c r="H13" s="80"/>
      <c r="I13" s="79"/>
      <c r="J13" s="79"/>
      <c r="K13" s="79"/>
      <c r="L13" s="79"/>
      <c r="M13" s="79"/>
      <c r="N13" s="79"/>
      <c r="O13" s="25"/>
      <c r="P13" s="27"/>
      <c r="Q13" s="27"/>
      <c r="R13" s="27"/>
      <c r="S13" s="27"/>
      <c r="T13" s="27"/>
      <c r="U13" s="28"/>
      <c r="V13" s="28"/>
      <c r="W13" s="28"/>
      <c r="X13" s="28"/>
      <c r="Y13" s="28"/>
      <c r="Z13" s="27"/>
      <c r="AA13" s="27"/>
      <c r="AB13" s="27"/>
      <c r="AC13" s="27"/>
      <c r="AD13" s="27"/>
      <c r="AE13" s="27"/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79">
        <v>2008</v>
      </c>
      <c r="C14" s="79"/>
      <c r="D14" s="84" t="s">
        <v>54</v>
      </c>
      <c r="E14" s="79"/>
      <c r="F14" s="85" t="s">
        <v>41</v>
      </c>
      <c r="G14" s="83"/>
      <c r="H14" s="80"/>
      <c r="I14" s="79"/>
      <c r="J14" s="79"/>
      <c r="K14" s="79"/>
      <c r="L14" s="79"/>
      <c r="M14" s="79"/>
      <c r="N14" s="86"/>
      <c r="O14" s="25"/>
      <c r="P14" s="27"/>
      <c r="Q14" s="27"/>
      <c r="R14" s="27"/>
      <c r="S14" s="27"/>
      <c r="T14" s="27"/>
      <c r="U14" s="28"/>
      <c r="V14" s="28"/>
      <c r="W14" s="28"/>
      <c r="X14" s="28"/>
      <c r="Y14" s="28"/>
      <c r="Z14" s="27"/>
      <c r="AA14" s="27"/>
      <c r="AB14" s="27"/>
      <c r="AC14" s="27"/>
      <c r="AD14" s="27"/>
      <c r="AE14" s="27"/>
      <c r="AF14" s="66" t="s">
        <v>61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79">
        <v>2009</v>
      </c>
      <c r="C15" s="79"/>
      <c r="D15" s="84" t="s">
        <v>54</v>
      </c>
      <c r="E15" s="79"/>
      <c r="F15" s="85" t="s">
        <v>41</v>
      </c>
      <c r="G15" s="83"/>
      <c r="H15" s="80"/>
      <c r="I15" s="79"/>
      <c r="J15" s="79"/>
      <c r="K15" s="79"/>
      <c r="L15" s="79"/>
      <c r="M15" s="79"/>
      <c r="N15" s="86"/>
      <c r="O15" s="25"/>
      <c r="P15" s="27"/>
      <c r="Q15" s="27"/>
      <c r="R15" s="27"/>
      <c r="S15" s="27"/>
      <c r="T15" s="27"/>
      <c r="U15" s="28"/>
      <c r="V15" s="28"/>
      <c r="W15" s="28"/>
      <c r="X15" s="28"/>
      <c r="Y15" s="28"/>
      <c r="Z15" s="27"/>
      <c r="AA15" s="27"/>
      <c r="AB15" s="27"/>
      <c r="AC15" s="27"/>
      <c r="AD15" s="27"/>
      <c r="AE15" s="27"/>
      <c r="AF15" s="66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7" t="s">
        <v>9</v>
      </c>
      <c r="C16" s="18"/>
      <c r="D16" s="16"/>
      <c r="E16" s="19">
        <f t="shared" ref="E16:M16" si="0">SUM(E4:E15)</f>
        <v>13</v>
      </c>
      <c r="F16" s="19">
        <f t="shared" si="0"/>
        <v>0</v>
      </c>
      <c r="G16" s="19">
        <f t="shared" si="0"/>
        <v>0</v>
      </c>
      <c r="H16" s="19">
        <f t="shared" si="0"/>
        <v>7</v>
      </c>
      <c r="I16" s="19">
        <f t="shared" si="0"/>
        <v>18</v>
      </c>
      <c r="J16" s="19">
        <f t="shared" si="0"/>
        <v>15</v>
      </c>
      <c r="K16" s="19">
        <f t="shared" si="0"/>
        <v>2</v>
      </c>
      <c r="L16" s="19">
        <f t="shared" si="0"/>
        <v>1</v>
      </c>
      <c r="M16" s="19">
        <f t="shared" si="0"/>
        <v>0</v>
      </c>
      <c r="N16" s="31">
        <f>PRODUCT(I16/O16)</f>
        <v>0.41899999999999998</v>
      </c>
      <c r="O16" s="32">
        <f>SUM(O5:O15)</f>
        <v>42.959427207637233</v>
      </c>
      <c r="P16" s="19">
        <f t="shared" ref="P16:AE16" si="1">SUM(P4:P15)</f>
        <v>0</v>
      </c>
      <c r="Q16" s="19">
        <f t="shared" si="1"/>
        <v>0</v>
      </c>
      <c r="R16" s="19">
        <f t="shared" si="1"/>
        <v>0</v>
      </c>
      <c r="S16" s="19">
        <f t="shared" si="1"/>
        <v>0</v>
      </c>
      <c r="T16" s="19">
        <f t="shared" si="1"/>
        <v>0</v>
      </c>
      <c r="U16" s="19">
        <f t="shared" si="1"/>
        <v>12</v>
      </c>
      <c r="V16" s="19">
        <f t="shared" si="1"/>
        <v>0</v>
      </c>
      <c r="W16" s="19">
        <f t="shared" si="1"/>
        <v>3</v>
      </c>
      <c r="X16" s="19">
        <f t="shared" si="1"/>
        <v>4</v>
      </c>
      <c r="Y16" s="19">
        <f t="shared" si="1"/>
        <v>24</v>
      </c>
      <c r="Z16" s="19">
        <f t="shared" si="1"/>
        <v>0</v>
      </c>
      <c r="AA16" s="19">
        <f t="shared" si="1"/>
        <v>0</v>
      </c>
      <c r="AB16" s="19">
        <f t="shared" si="1"/>
        <v>0</v>
      </c>
      <c r="AC16" s="19">
        <f t="shared" si="1"/>
        <v>0</v>
      </c>
      <c r="AD16" s="19">
        <f t="shared" si="1"/>
        <v>0</v>
      </c>
      <c r="AE16" s="19">
        <f t="shared" si="1"/>
        <v>0</v>
      </c>
      <c r="AF16" s="14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29" t="s">
        <v>2</v>
      </c>
      <c r="C17" s="33"/>
      <c r="D17" s="34">
        <f>SUM(F16:H16)+((I16-F16-G16)/3)+(E16/3)+(Z16*25)+(AA16*25)+(AB16*10)+(AC16*25)+(AD16*20)+(AE16*15)</f>
        <v>17.333333333333332</v>
      </c>
      <c r="E17" s="1"/>
      <c r="F17" s="1"/>
      <c r="G17" s="1"/>
      <c r="H17" s="1"/>
      <c r="I17" s="1"/>
      <c r="J17" s="1"/>
      <c r="K17" s="1"/>
      <c r="L17" s="1"/>
      <c r="M17" s="1"/>
      <c r="N17" s="35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36"/>
      <c r="AE17" s="1"/>
      <c r="AF17" s="1"/>
      <c r="AG17" s="24"/>
      <c r="AH17" s="9"/>
      <c r="AI17" s="9"/>
      <c r="AJ17" s="9"/>
      <c r="AK17" s="9"/>
      <c r="AL17" s="9"/>
    </row>
    <row r="18" spans="1:38" s="10" customFormat="1" ht="15" customHeight="1" x14ac:dyDescent="0.25">
      <c r="A18" s="1"/>
      <c r="B18" s="1"/>
      <c r="C18" s="1"/>
      <c r="D18" s="25"/>
      <c r="E18" s="1"/>
      <c r="F18" s="1"/>
      <c r="G18" s="1"/>
      <c r="H18" s="1"/>
      <c r="I18" s="1"/>
      <c r="J18" s="1"/>
      <c r="K18" s="1"/>
      <c r="L18" s="1"/>
      <c r="M18" s="1"/>
      <c r="N18" s="35"/>
      <c r="O18" s="37"/>
      <c r="P18" s="1"/>
      <c r="Q18" s="38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23" t="s">
        <v>16</v>
      </c>
      <c r="C19" s="40"/>
      <c r="D19" s="40"/>
      <c r="E19" s="19" t="s">
        <v>4</v>
      </c>
      <c r="F19" s="19" t="s">
        <v>13</v>
      </c>
      <c r="G19" s="16" t="s">
        <v>14</v>
      </c>
      <c r="H19" s="19" t="s">
        <v>15</v>
      </c>
      <c r="I19" s="19" t="s">
        <v>3</v>
      </c>
      <c r="J19" s="1"/>
      <c r="K19" s="19" t="s">
        <v>25</v>
      </c>
      <c r="L19" s="19" t="s">
        <v>26</v>
      </c>
      <c r="M19" s="19" t="s">
        <v>27</v>
      </c>
      <c r="N19" s="31" t="s">
        <v>37</v>
      </c>
      <c r="O19" s="25"/>
      <c r="P19" s="41" t="s">
        <v>32</v>
      </c>
      <c r="Q19" s="13"/>
      <c r="R19" s="13"/>
      <c r="S19" s="13"/>
      <c r="T19" s="42"/>
      <c r="U19" s="42"/>
      <c r="V19" s="42"/>
      <c r="W19" s="42"/>
      <c r="X19" s="42"/>
      <c r="Y19" s="13"/>
      <c r="Z19" s="13"/>
      <c r="AA19" s="13"/>
      <c r="AB19" s="13"/>
      <c r="AC19" s="13"/>
      <c r="AD19" s="13"/>
      <c r="AE19" s="13"/>
      <c r="AF19" s="43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41" t="s">
        <v>17</v>
      </c>
      <c r="C20" s="13"/>
      <c r="D20" s="44"/>
      <c r="E20" s="27">
        <f>PRODUCT(E16)</f>
        <v>13</v>
      </c>
      <c r="F20" s="27">
        <f>PRODUCT(F16)</f>
        <v>0</v>
      </c>
      <c r="G20" s="27">
        <f>PRODUCT(G16)</f>
        <v>0</v>
      </c>
      <c r="H20" s="27">
        <f>PRODUCT(H16)</f>
        <v>7</v>
      </c>
      <c r="I20" s="27">
        <f>PRODUCT(I16)</f>
        <v>18</v>
      </c>
      <c r="J20" s="1"/>
      <c r="K20" s="45">
        <f>PRODUCT((F20+G20)/E20)</f>
        <v>0</v>
      </c>
      <c r="L20" s="45">
        <f>PRODUCT(H20/E20)</f>
        <v>0.53846153846153844</v>
      </c>
      <c r="M20" s="45">
        <f>PRODUCT(I20/E20)</f>
        <v>1.3846153846153846</v>
      </c>
      <c r="N20" s="30">
        <f>PRODUCT(N16)</f>
        <v>0.41899999999999998</v>
      </c>
      <c r="O20" s="25">
        <f>PRODUCT(O16)</f>
        <v>42.959427207637233</v>
      </c>
      <c r="P20" s="46" t="s">
        <v>33</v>
      </c>
      <c r="Q20" s="47"/>
      <c r="R20" s="47"/>
      <c r="S20" s="48" t="s">
        <v>49</v>
      </c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9" t="s">
        <v>38</v>
      </c>
      <c r="AE20" s="49"/>
      <c r="AF20" s="50" t="s">
        <v>50</v>
      </c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51" t="s">
        <v>18</v>
      </c>
      <c r="C21" s="52"/>
      <c r="D21" s="53"/>
      <c r="E21" s="27"/>
      <c r="F21" s="27"/>
      <c r="G21" s="27"/>
      <c r="H21" s="27"/>
      <c r="I21" s="27"/>
      <c r="J21" s="1"/>
      <c r="K21" s="45"/>
      <c r="L21" s="45"/>
      <c r="M21" s="45"/>
      <c r="N21" s="30"/>
      <c r="O21" s="25"/>
      <c r="P21" s="54" t="s">
        <v>34</v>
      </c>
      <c r="Q21" s="55"/>
      <c r="R21" s="55"/>
      <c r="S21" s="56" t="s">
        <v>51</v>
      </c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7" t="s">
        <v>52</v>
      </c>
      <c r="AE21" s="57"/>
      <c r="AF21" s="58" t="s">
        <v>53</v>
      </c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59" t="s">
        <v>19</v>
      </c>
      <c r="C22" s="60"/>
      <c r="D22" s="61"/>
      <c r="E22" s="28">
        <f>PRODUCT(U16)</f>
        <v>12</v>
      </c>
      <c r="F22" s="28">
        <f>PRODUCT(V16)</f>
        <v>0</v>
      </c>
      <c r="G22" s="28">
        <f>PRODUCT(W16)</f>
        <v>3</v>
      </c>
      <c r="H22" s="28">
        <f>PRODUCT(X16)</f>
        <v>4</v>
      </c>
      <c r="I22" s="28">
        <f>PRODUCT(Y16)</f>
        <v>24</v>
      </c>
      <c r="J22" s="1"/>
      <c r="K22" s="62">
        <f>PRODUCT((F22+G22)/E22)</f>
        <v>0.25</v>
      </c>
      <c r="L22" s="62">
        <f>PRODUCT(H22/E22)</f>
        <v>0.33333333333333331</v>
      </c>
      <c r="M22" s="62">
        <f>PRODUCT(I22/E22)</f>
        <v>2</v>
      </c>
      <c r="N22" s="63">
        <f>PRODUCT(I22/O22)</f>
        <v>0.51063829787234039</v>
      </c>
      <c r="O22" s="25">
        <v>47</v>
      </c>
      <c r="P22" s="54" t="s">
        <v>35</v>
      </c>
      <c r="Q22" s="55"/>
      <c r="R22" s="55"/>
      <c r="S22" s="56" t="s">
        <v>49</v>
      </c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7" t="s">
        <v>38</v>
      </c>
      <c r="AE22" s="57"/>
      <c r="AF22" s="58" t="s">
        <v>50</v>
      </c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64" t="s">
        <v>20</v>
      </c>
      <c r="C23" s="65"/>
      <c r="D23" s="66"/>
      <c r="E23" s="19">
        <f>SUM(E20:E22)</f>
        <v>25</v>
      </c>
      <c r="F23" s="19">
        <f>SUM(F20:F22)</f>
        <v>0</v>
      </c>
      <c r="G23" s="19">
        <f>SUM(G20:G22)</f>
        <v>3</v>
      </c>
      <c r="H23" s="19">
        <f>SUM(H20:H22)</f>
        <v>11</v>
      </c>
      <c r="I23" s="19">
        <f>SUM(I20:I22)</f>
        <v>42</v>
      </c>
      <c r="J23" s="1"/>
      <c r="K23" s="67">
        <f>PRODUCT((F23+G23)/E23)</f>
        <v>0.12</v>
      </c>
      <c r="L23" s="67">
        <f>PRODUCT(H23/E23)</f>
        <v>0.44</v>
      </c>
      <c r="M23" s="67">
        <f>PRODUCT(I23/E23)</f>
        <v>1.68</v>
      </c>
      <c r="N23" s="31">
        <f>PRODUCT(I23/O23)</f>
        <v>0.46687713899132466</v>
      </c>
      <c r="O23" s="25">
        <f>SUM(O20:O22)</f>
        <v>89.959427207637233</v>
      </c>
      <c r="P23" s="68" t="s">
        <v>36</v>
      </c>
      <c r="Q23" s="69"/>
      <c r="R23" s="69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1"/>
      <c r="AF23" s="72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36"/>
      <c r="C24" s="36"/>
      <c r="D24" s="36"/>
      <c r="E24" s="36"/>
      <c r="F24" s="36"/>
      <c r="G24" s="36"/>
      <c r="H24" s="36"/>
      <c r="I24" s="36"/>
      <c r="J24" s="1"/>
      <c r="K24" s="36"/>
      <c r="L24" s="36"/>
      <c r="M24" s="36"/>
      <c r="N24" s="35"/>
      <c r="O24" s="25"/>
      <c r="P24" s="1"/>
      <c r="Q24" s="38"/>
      <c r="R24" s="1"/>
      <c r="S24" s="1"/>
      <c r="T24" s="25"/>
      <c r="U24" s="25"/>
      <c r="V24" s="73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 t="s">
        <v>39</v>
      </c>
      <c r="C25" s="1"/>
      <c r="D25" s="1" t="s">
        <v>55</v>
      </c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93" t="s">
        <v>58</v>
      </c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 t="s">
        <v>48</v>
      </c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93" t="s">
        <v>60</v>
      </c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75" customFormat="1" ht="15" customHeight="1" x14ac:dyDescent="0.25">
      <c r="A29" s="1"/>
      <c r="B29" s="1"/>
      <c r="C29" s="9"/>
      <c r="D29" s="1" t="s">
        <v>47</v>
      </c>
      <c r="E29" s="1"/>
      <c r="F29" s="1"/>
      <c r="G29" s="1"/>
      <c r="H29" s="1"/>
      <c r="I29" s="1"/>
      <c r="J29" s="1"/>
      <c r="K29" s="1"/>
      <c r="L29" s="1"/>
      <c r="M29" s="74"/>
      <c r="N29" s="74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75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75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25"/>
      <c r="AA31" s="25"/>
      <c r="AB31" s="25"/>
      <c r="AC31" s="25"/>
      <c r="AD31" s="25"/>
      <c r="AE31" s="25"/>
      <c r="AF31" s="25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25"/>
      <c r="AA32" s="25"/>
      <c r="AB32" s="25"/>
      <c r="AC32" s="25"/>
      <c r="AD32" s="25"/>
      <c r="AE32" s="25"/>
      <c r="AF32" s="25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25"/>
      <c r="AA33" s="25"/>
      <c r="AB33" s="25"/>
      <c r="AC33" s="25"/>
      <c r="AD33" s="25"/>
      <c r="AE33" s="25"/>
      <c r="AF33" s="25"/>
      <c r="AG33" s="9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5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74"/>
      <c r="N35" s="35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74"/>
      <c r="N36" s="74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8"/>
      <c r="R37" s="1"/>
      <c r="S37" s="1"/>
      <c r="T37" s="25"/>
      <c r="U37" s="25"/>
      <c r="V37" s="73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9"/>
      <c r="AH37" s="75"/>
      <c r="AI37" s="75"/>
      <c r="AJ37" s="75"/>
      <c r="AK37" s="75"/>
      <c r="AL37" s="75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1"/>
      <c r="S38" s="1"/>
      <c r="T38" s="25"/>
      <c r="U38" s="25"/>
      <c r="V38" s="73"/>
      <c r="W38" s="73"/>
      <c r="X38" s="25"/>
      <c r="Y38" s="25"/>
      <c r="Z38" s="25"/>
      <c r="AA38" s="25"/>
      <c r="AB38" s="25"/>
      <c r="AC38" s="25"/>
      <c r="AD38" s="25"/>
      <c r="AE38" s="25"/>
      <c r="AF38" s="25"/>
      <c r="AG38" s="9"/>
      <c r="AH38" s="75"/>
      <c r="AI38" s="75"/>
      <c r="AJ38" s="75"/>
      <c r="AK38" s="75"/>
      <c r="AL38" s="75"/>
    </row>
    <row r="39" spans="1:38" ht="15" customHeight="1" x14ac:dyDescent="0.25">
      <c r="A39" s="76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1"/>
      <c r="S39" s="1"/>
      <c r="T39" s="25"/>
      <c r="U39" s="25"/>
      <c r="V39" s="73"/>
      <c r="W39" s="73"/>
      <c r="X39" s="25"/>
      <c r="Y39" s="25"/>
      <c r="Z39" s="25"/>
      <c r="AA39" s="25"/>
      <c r="AB39" s="25"/>
      <c r="AC39" s="25"/>
      <c r="AD39" s="25"/>
      <c r="AE39" s="25"/>
      <c r="AF39" s="25"/>
      <c r="AG39" s="9"/>
    </row>
    <row r="40" spans="1:38" ht="15" customHeight="1" x14ac:dyDescent="0.25">
      <c r="A40" s="76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25"/>
      <c r="U40" s="25"/>
      <c r="V40" s="73"/>
      <c r="W40" s="73"/>
      <c r="X40" s="25"/>
      <c r="Y40" s="25"/>
      <c r="Z40" s="25"/>
      <c r="AA40" s="25"/>
      <c r="AB40" s="25"/>
      <c r="AC40" s="25"/>
      <c r="AD40" s="25"/>
      <c r="AE40" s="25"/>
      <c r="AF40" s="25"/>
      <c r="AG40" s="9"/>
    </row>
    <row r="41" spans="1:38" ht="15" customHeight="1" x14ac:dyDescent="0.25">
      <c r="A41" s="76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5"/>
      <c r="O41" s="25"/>
      <c r="P41" s="1"/>
      <c r="Q41" s="38"/>
      <c r="R41" s="1"/>
      <c r="S41" s="1"/>
      <c r="T41" s="25"/>
      <c r="U41" s="25"/>
      <c r="V41" s="73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9"/>
    </row>
    <row r="42" spans="1:38" ht="15" customHeight="1" x14ac:dyDescent="0.25">
      <c r="A42" s="76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74"/>
      <c r="N42" s="35"/>
      <c r="O42" s="25"/>
      <c r="P42" s="1"/>
      <c r="Q42" s="38"/>
      <c r="R42" s="1"/>
      <c r="S42" s="25"/>
      <c r="T42" s="25"/>
      <c r="U42" s="25"/>
      <c r="V42" s="25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9"/>
    </row>
    <row r="43" spans="1:38" ht="15" customHeight="1" x14ac:dyDescent="0.25">
      <c r="A43" s="76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25"/>
      <c r="U43" s="25"/>
      <c r="V43" s="73"/>
      <c r="W43" s="73"/>
      <c r="X43" s="25"/>
      <c r="Y43" s="25"/>
      <c r="Z43" s="25"/>
      <c r="AA43" s="25"/>
      <c r="AB43" s="25"/>
      <c r="AC43" s="25"/>
      <c r="AD43" s="25"/>
      <c r="AE43" s="25"/>
      <c r="AF43" s="25"/>
      <c r="AG43" s="9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38"/>
      <c r="R44" s="1"/>
      <c r="S44" s="1"/>
      <c r="T44" s="25"/>
      <c r="U44" s="25"/>
      <c r="V44" s="73"/>
      <c r="W44" s="1"/>
      <c r="X44" s="1"/>
      <c r="Y44" s="1"/>
      <c r="Z44" s="1"/>
      <c r="AA44" s="1"/>
      <c r="AB44" s="1"/>
      <c r="AC44" s="1"/>
      <c r="AD44" s="1"/>
      <c r="AE44" s="1"/>
      <c r="AF44" s="39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38"/>
      <c r="R45" s="1"/>
      <c r="S45" s="1"/>
      <c r="T45" s="25"/>
      <c r="U45" s="25"/>
      <c r="V45" s="73"/>
      <c r="W45" s="1"/>
      <c r="X45" s="1"/>
      <c r="Y45" s="1"/>
      <c r="Z45" s="1"/>
      <c r="AA45" s="1"/>
      <c r="AB45" s="1"/>
      <c r="AC45" s="1"/>
      <c r="AD45" s="1"/>
      <c r="AE45" s="1"/>
      <c r="AF45" s="3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38"/>
      <c r="R46" s="1"/>
      <c r="S46" s="1"/>
      <c r="T46" s="25"/>
      <c r="U46" s="25"/>
      <c r="V46" s="73"/>
      <c r="W46" s="1"/>
      <c r="X46" s="1"/>
      <c r="Y46" s="1"/>
      <c r="Z46" s="1"/>
      <c r="AA46" s="1"/>
      <c r="AB46" s="1"/>
      <c r="AC46" s="1"/>
      <c r="AD46" s="1"/>
      <c r="AE46" s="1"/>
      <c r="AF46" s="3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1"/>
      <c r="S47" s="1"/>
      <c r="T47" s="25"/>
      <c r="U47" s="25"/>
      <c r="V47" s="73"/>
      <c r="W47" s="1"/>
      <c r="X47" s="1"/>
      <c r="Y47" s="1"/>
      <c r="Z47" s="1"/>
      <c r="AA47" s="1"/>
      <c r="AB47" s="1"/>
      <c r="AC47" s="1"/>
      <c r="AD47" s="1"/>
      <c r="AE47" s="1"/>
      <c r="AF47" s="3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38"/>
      <c r="R48" s="1"/>
      <c r="S48" s="1"/>
      <c r="T48" s="25"/>
      <c r="U48" s="25"/>
      <c r="V48" s="73"/>
      <c r="W48" s="1"/>
      <c r="X48" s="1"/>
      <c r="Y48" s="1"/>
      <c r="Z48" s="1"/>
      <c r="AA48" s="1"/>
      <c r="AB48" s="1"/>
      <c r="AC48" s="1"/>
      <c r="AD48" s="1"/>
      <c r="AE48" s="1"/>
      <c r="AF48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2019-01-26T12:26:53Z</dcterms:modified>
</cp:coreProperties>
</file>