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I14" i="1"/>
  <c r="H14" i="1"/>
  <c r="G14" i="1"/>
  <c r="F14" i="1"/>
  <c r="E14" i="1"/>
  <c r="O14" i="1"/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/>
  <c r="M19" i="1" s="1"/>
  <c r="S14" i="1"/>
  <c r="H19" i="1"/>
  <c r="R14" i="1"/>
  <c r="G19" i="1"/>
  <c r="Q14" i="1"/>
  <c r="F19" i="1"/>
  <c r="K19" i="1" s="1"/>
  <c r="P14" i="1"/>
  <c r="E19" i="1"/>
  <c r="E21" i="1" s="1"/>
  <c r="I18" i="1"/>
  <c r="H18" i="1"/>
  <c r="H21" i="1" s="1"/>
  <c r="G18" i="1"/>
  <c r="F18" i="1"/>
  <c r="F21" i="1" s="1"/>
  <c r="E18" i="1"/>
  <c r="O18" i="1"/>
  <c r="O21" i="1" s="1"/>
  <c r="N14" i="1"/>
  <c r="N18" i="1" s="1"/>
  <c r="I21" i="1"/>
  <c r="L19" i="1"/>
  <c r="D15" i="1"/>
  <c r="G21" i="1" l="1"/>
  <c r="L21" i="1"/>
  <c r="M18" i="1"/>
  <c r="L18" i="1"/>
  <c r="K18" i="1"/>
  <c r="N21" i="1"/>
  <c r="K21" i="1"/>
  <c r="M21" i="1"/>
</calcChain>
</file>

<file path=xl/sharedStrings.xml><?xml version="1.0" encoding="utf-8"?>
<sst xmlns="http://schemas.openxmlformats.org/spreadsheetml/2006/main" count="93" uniqueCount="58">
  <si>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</si>
  <si>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</si>
  <si>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</si>
  <si>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</si>
  <si>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</si>
  <si>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</si>
  <si>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</si>
  <si>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</si>
  <si>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</si>
  <si>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</si>
  <si>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</si>
  <si>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</si>
  <si>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</si>
  <si>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</si>
  <si>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</si>
  <si>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</si>
  <si>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</si>
  <si>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</si>
  <si>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</si>
  <si>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</si>
  <si>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</si>
  <si>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</si>
  <si>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</si>
  <si>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</si>
  <si>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</si>
  <si>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</si>
  <si>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</si>
  <si>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</si>
  <si>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</si>
  <si>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</si>
  <si>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</si>
  <si>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</si>
  <si>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</si>
  <si>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</si>
  <si>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</si>
  <si>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</si>
  <si>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</si>
  <si>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</si>
  <si>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</si>
  <si>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</si>
  <si>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YPJ</t>
  </si>
  <si>
    <t>8.</t>
  </si>
  <si>
    <t>Seurat</t>
  </si>
  <si>
    <t>YPJ = Ylihärmän Pesis-Junkkarit  (1996)</t>
  </si>
  <si>
    <t>Ella Mäki</t>
  </si>
  <si>
    <t>play off</t>
  </si>
  <si>
    <t>suomensarja</t>
  </si>
  <si>
    <t>09.07. 2011  YPJ - Kirittäret  0-2  (2-14, 2-4)</t>
  </si>
  <si>
    <t xml:space="preserve">  15 v   3 kk 28 pv</t>
  </si>
  <si>
    <t>ykköspesis</t>
  </si>
  <si>
    <t>11.3.1996   Ylihärmä</t>
  </si>
  <si>
    <t>LaVe = Lappajärven Veikot  (1911)</t>
  </si>
  <si>
    <t>LaVe</t>
  </si>
  <si>
    <t>11.</t>
  </si>
  <si>
    <t>23.  ottelu</t>
  </si>
  <si>
    <t>01.08. 2017  SMJ - LaVe  1-0  (8-6, 3-3)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</si>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</sst>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28515625" style="81" customWidth="1"/>
    <col min="5" max="12" width="5.7109375" style="81" customWidth="1"/>
    <col min="13" max="13" width="6.28515625" style="81" customWidth="1"/>
    <col min="14" max="14" width="8.710937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3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 t="s">
        <v>41</v>
      </c>
      <c r="D4" s="28" t="s">
        <v>40</v>
      </c>
      <c r="E4" s="27">
        <v>1</v>
      </c>
      <c r="F4" s="27">
        <v>0</v>
      </c>
      <c r="G4" s="27">
        <v>0</v>
      </c>
      <c r="H4" s="27">
        <v>1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29">
        <v>0.33300000000000002</v>
      </c>
      <c r="O4" s="30">
        <v>3</v>
      </c>
      <c r="P4" s="27">
        <v>1</v>
      </c>
      <c r="Q4" s="27">
        <v>0</v>
      </c>
      <c r="R4" s="27">
        <v>0</v>
      </c>
      <c r="S4" s="27">
        <v>0</v>
      </c>
      <c r="T4" s="27">
        <v>0</v>
      </c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 t="s">
        <v>45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2012</v>
      </c>
      <c r="C5" s="27" t="s">
        <v>41</v>
      </c>
      <c r="D5" s="28" t="s">
        <v>40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9">
        <v>0</v>
      </c>
      <c r="O5" s="30">
        <v>2</v>
      </c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82">
        <v>2013</v>
      </c>
      <c r="C6" s="82"/>
      <c r="D6" s="83" t="s">
        <v>40</v>
      </c>
      <c r="E6" s="82"/>
      <c r="F6" s="84" t="s">
        <v>46</v>
      </c>
      <c r="G6" s="82"/>
      <c r="H6" s="82"/>
      <c r="I6" s="82"/>
      <c r="J6" s="82"/>
      <c r="K6" s="82"/>
      <c r="L6" s="82"/>
      <c r="M6" s="82"/>
      <c r="N6" s="85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86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82">
        <v>2014</v>
      </c>
      <c r="C7" s="82"/>
      <c r="D7" s="83" t="s">
        <v>40</v>
      </c>
      <c r="E7" s="82"/>
      <c r="F7" s="84" t="s">
        <v>46</v>
      </c>
      <c r="G7" s="82"/>
      <c r="H7" s="82"/>
      <c r="I7" s="82"/>
      <c r="J7" s="82"/>
      <c r="K7" s="82"/>
      <c r="L7" s="82"/>
      <c r="M7" s="82"/>
      <c r="N7" s="85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86"/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87">
        <v>2015</v>
      </c>
      <c r="C8" s="87"/>
      <c r="D8" s="88" t="s">
        <v>40</v>
      </c>
      <c r="E8" s="87"/>
      <c r="F8" s="89" t="s">
        <v>49</v>
      </c>
      <c r="G8" s="92"/>
      <c r="H8" s="91"/>
      <c r="I8" s="87"/>
      <c r="J8" s="87"/>
      <c r="K8" s="87"/>
      <c r="L8" s="87"/>
      <c r="M8" s="87"/>
      <c r="N8" s="9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86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87">
        <v>2016</v>
      </c>
      <c r="C9" s="87"/>
      <c r="D9" s="88" t="s">
        <v>52</v>
      </c>
      <c r="E9" s="87"/>
      <c r="F9" s="89" t="s">
        <v>49</v>
      </c>
      <c r="G9" s="92"/>
      <c r="H9" s="91"/>
      <c r="I9" s="87"/>
      <c r="J9" s="87"/>
      <c r="K9" s="87"/>
      <c r="L9" s="87"/>
      <c r="M9" s="87"/>
      <c r="N9" s="9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8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2017</v>
      </c>
      <c r="C10" s="27" t="s">
        <v>53</v>
      </c>
      <c r="D10" s="28" t="s">
        <v>52</v>
      </c>
      <c r="E10" s="27">
        <v>24</v>
      </c>
      <c r="F10" s="27">
        <v>0</v>
      </c>
      <c r="G10" s="27">
        <v>1</v>
      </c>
      <c r="H10" s="27">
        <v>4</v>
      </c>
      <c r="I10" s="27">
        <v>43</v>
      </c>
      <c r="J10" s="27">
        <v>12</v>
      </c>
      <c r="K10" s="27">
        <v>17</v>
      </c>
      <c r="L10" s="27">
        <v>13</v>
      </c>
      <c r="M10" s="27">
        <v>1</v>
      </c>
      <c r="N10" s="29">
        <v>0.36130000000000001</v>
      </c>
      <c r="O10" s="30">
        <v>119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87">
        <v>2018</v>
      </c>
      <c r="C11" s="87"/>
      <c r="D11" s="88" t="s">
        <v>56</v>
      </c>
      <c r="E11" s="87"/>
      <c r="F11" s="89" t="s">
        <v>49</v>
      </c>
      <c r="G11" s="92"/>
      <c r="H11" s="91"/>
      <c r="I11" s="87"/>
      <c r="J11" s="87"/>
      <c r="K11" s="87"/>
      <c r="L11" s="87"/>
      <c r="M11" s="87"/>
      <c r="N11" s="9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8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2018</v>
      </c>
      <c r="C12" s="27" t="s">
        <v>53</v>
      </c>
      <c r="D12" s="28" t="s">
        <v>52</v>
      </c>
      <c r="E12" s="27">
        <v>3</v>
      </c>
      <c r="F12" s="27">
        <v>0</v>
      </c>
      <c r="G12" s="27">
        <v>1</v>
      </c>
      <c r="H12" s="27">
        <v>1</v>
      </c>
      <c r="I12" s="27">
        <v>6</v>
      </c>
      <c r="J12" s="27">
        <v>1</v>
      </c>
      <c r="K12" s="27">
        <v>2</v>
      </c>
      <c r="L12" s="27">
        <v>2</v>
      </c>
      <c r="M12" s="27">
        <v>1</v>
      </c>
      <c r="N12" s="29">
        <v>0.375</v>
      </c>
      <c r="O12" s="30">
        <v>16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87">
        <v>2019</v>
      </c>
      <c r="C13" s="87"/>
      <c r="D13" s="88" t="s">
        <v>56</v>
      </c>
      <c r="E13" s="87"/>
      <c r="F13" s="89" t="s">
        <v>49</v>
      </c>
      <c r="G13" s="92"/>
      <c r="H13" s="91"/>
      <c r="I13" s="87"/>
      <c r="J13" s="87"/>
      <c r="K13" s="87"/>
      <c r="L13" s="87"/>
      <c r="M13" s="87"/>
      <c r="N13" s="90"/>
      <c r="O13" s="25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29</v>
      </c>
      <c r="F14" s="19">
        <f>SUM(F4:F13)</f>
        <v>0</v>
      </c>
      <c r="G14" s="19">
        <f>SUM(G4:G13)</f>
        <v>2</v>
      </c>
      <c r="H14" s="19">
        <f>SUM(H4:H13)</f>
        <v>6</v>
      </c>
      <c r="I14" s="19">
        <f>SUM(I4:I13)</f>
        <v>50</v>
      </c>
      <c r="J14" s="19">
        <v>14</v>
      </c>
      <c r="K14" s="19">
        <f>SUM(K4:K13)</f>
        <v>19</v>
      </c>
      <c r="L14" s="19">
        <f>SUM(L4:L13)</f>
        <v>15</v>
      </c>
      <c r="M14" s="19">
        <f>SUM(M4:M13)</f>
        <v>2</v>
      </c>
      <c r="N14" s="33">
        <f>PRODUCT(I14/O14)</f>
        <v>0.35714285714285715</v>
      </c>
      <c r="O14" s="34">
        <f>SUM(O4:O13)</f>
        <v>140</v>
      </c>
      <c r="P14" s="19">
        <f t="shared" ref="P14:AE14" si="0">SUM(P4:P5)</f>
        <v>1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5"/>
      <c r="D15" s="36">
        <f>SUM(F14:H14)+((I14-F14-G14)/3)+(E14/3)+(Z14*25)+(AA14*25)+(AB14*10)+(AC14*25)+(AD14*20)+(AE14*15)</f>
        <v>33.666666666666664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8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39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2"/>
      <c r="D17" s="42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3" t="s">
        <v>38</v>
      </c>
      <c r="O17" s="25"/>
      <c r="P17" s="43" t="s">
        <v>33</v>
      </c>
      <c r="Q17" s="13"/>
      <c r="R17" s="13"/>
      <c r="S17" s="13"/>
      <c r="T17" s="44"/>
      <c r="U17" s="44"/>
      <c r="V17" s="44"/>
      <c r="W17" s="44"/>
      <c r="X17" s="44"/>
      <c r="Y17" s="13"/>
      <c r="Z17" s="13"/>
      <c r="AA17" s="13"/>
      <c r="AB17" s="13"/>
      <c r="AC17" s="13"/>
      <c r="AD17" s="13"/>
      <c r="AE17" s="13"/>
      <c r="AF17" s="4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3" t="s">
        <v>17</v>
      </c>
      <c r="C18" s="13"/>
      <c r="D18" s="46"/>
      <c r="E18" s="27">
        <f>PRODUCT(E14)</f>
        <v>29</v>
      </c>
      <c r="F18" s="27">
        <f>PRODUCT(F14)</f>
        <v>0</v>
      </c>
      <c r="G18" s="27">
        <f>PRODUCT(G14)</f>
        <v>2</v>
      </c>
      <c r="H18" s="27">
        <f>PRODUCT(H14)</f>
        <v>6</v>
      </c>
      <c r="I18" s="27">
        <f>PRODUCT(I14)</f>
        <v>50</v>
      </c>
      <c r="J18" s="1"/>
      <c r="K18" s="47">
        <f>PRODUCT((F18+G18)/E18)</f>
        <v>6.8965517241379309E-2</v>
      </c>
      <c r="L18" s="47">
        <f>PRODUCT(H18/E18)</f>
        <v>0.20689655172413793</v>
      </c>
      <c r="M18" s="47">
        <f>PRODUCT(I18/E18)</f>
        <v>1.7241379310344827</v>
      </c>
      <c r="N18" s="48">
        <f>PRODUCT(N14)</f>
        <v>0.35714285714285715</v>
      </c>
      <c r="O18" s="25">
        <f>PRODUCT(O14)</f>
        <v>140</v>
      </c>
      <c r="P18" s="49" t="s">
        <v>34</v>
      </c>
      <c r="Q18" s="50"/>
      <c r="R18" s="50"/>
      <c r="S18" s="51" t="s">
        <v>47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 t="s">
        <v>39</v>
      </c>
      <c r="AE18" s="51"/>
      <c r="AF18" s="53" t="s">
        <v>48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4" t="s">
        <v>18</v>
      </c>
      <c r="C19" s="55"/>
      <c r="D19" s="56"/>
      <c r="E19" s="27">
        <f>PRODUCT(P14)</f>
        <v>1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0</v>
      </c>
      <c r="J19" s="1"/>
      <c r="K19" s="47">
        <f>PRODUCT((F19+G19)/E19)</f>
        <v>0</v>
      </c>
      <c r="L19" s="47">
        <f>PRODUCT(H19/E19)</f>
        <v>0</v>
      </c>
      <c r="M19" s="47">
        <f>PRODUCT(I19/E19)</f>
        <v>0</v>
      </c>
      <c r="N19" s="29">
        <v>0</v>
      </c>
      <c r="O19" s="25">
        <v>6</v>
      </c>
      <c r="P19" s="57" t="s">
        <v>35</v>
      </c>
      <c r="Q19" s="58"/>
      <c r="R19" s="58"/>
      <c r="S19" s="59" t="s">
        <v>55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54</v>
      </c>
      <c r="AE19" s="59"/>
      <c r="AF19" s="61" t="s">
        <v>48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1"/>
      <c r="F20" s="31"/>
      <c r="G20" s="31"/>
      <c r="H20" s="31"/>
      <c r="I20" s="31"/>
      <c r="J20" s="1"/>
      <c r="K20" s="65"/>
      <c r="L20" s="65"/>
      <c r="M20" s="65"/>
      <c r="N20" s="66"/>
      <c r="O20" s="25"/>
      <c r="P20" s="57" t="s">
        <v>36</v>
      </c>
      <c r="Q20" s="58"/>
      <c r="R20" s="58"/>
      <c r="S20" s="59" t="s">
        <v>47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39</v>
      </c>
      <c r="AE20" s="59"/>
      <c r="AF20" s="61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30</v>
      </c>
      <c r="F21" s="19">
        <f>SUM(F18:F20)</f>
        <v>0</v>
      </c>
      <c r="G21" s="19">
        <f>SUM(G18:G20)</f>
        <v>2</v>
      </c>
      <c r="H21" s="19">
        <f>SUM(H18:H20)</f>
        <v>6</v>
      </c>
      <c r="I21" s="19">
        <f>SUM(I18:I20)</f>
        <v>50</v>
      </c>
      <c r="J21" s="1"/>
      <c r="K21" s="70">
        <f>PRODUCT((F21+G21)/E21)</f>
        <v>6.6666666666666666E-2</v>
      </c>
      <c r="L21" s="70">
        <f>PRODUCT(H21/E21)</f>
        <v>0.2</v>
      </c>
      <c r="M21" s="70">
        <f>PRODUCT(I21/E21)</f>
        <v>1.6666666666666667</v>
      </c>
      <c r="N21" s="33">
        <f>PRODUCT(I21/O21)</f>
        <v>0.34246575342465752</v>
      </c>
      <c r="O21" s="25">
        <f>SUM(O18:O20)</f>
        <v>146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73"/>
      <c r="AF21" s="75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42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40"/>
      <c r="D24" s="1" t="s">
        <v>51</v>
      </c>
      <c r="E24" s="1"/>
      <c r="F24" s="25"/>
      <c r="G24" s="25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40"/>
      <c r="D25" s="1" t="s">
        <v>57</v>
      </c>
      <c r="E25" s="1"/>
      <c r="F25" s="25"/>
      <c r="G25" s="25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40"/>
      <c r="D31" s="1"/>
      <c r="E31" s="1"/>
      <c r="F31" s="25"/>
      <c r="G31" s="25"/>
      <c r="H31" s="25"/>
      <c r="I31" s="1"/>
      <c r="J31" s="1"/>
      <c r="K31" s="1"/>
      <c r="L31" s="1"/>
      <c r="M31" s="1"/>
      <c r="N31" s="1"/>
      <c r="O31" s="79"/>
      <c r="P31" s="1"/>
      <c r="Q31" s="40"/>
      <c r="R31" s="1"/>
      <c r="S31" s="1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9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40"/>
      <c r="D32" s="1"/>
      <c r="E32" s="1"/>
      <c r="F32" s="25"/>
      <c r="G32" s="25"/>
      <c r="H32" s="25"/>
      <c r="I32" s="1"/>
      <c r="J32" s="1"/>
      <c r="K32" s="1"/>
      <c r="L32" s="1"/>
      <c r="M32" s="1"/>
      <c r="N32" s="1"/>
      <c r="O32" s="79"/>
      <c r="P32" s="1"/>
      <c r="Q32" s="40"/>
      <c r="R32" s="1"/>
      <c r="S32" s="1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9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40"/>
      <c r="D33" s="1"/>
      <c r="E33" s="1"/>
      <c r="F33" s="25"/>
      <c r="G33" s="25"/>
      <c r="H33" s="25"/>
      <c r="I33" s="1"/>
      <c r="J33" s="1"/>
      <c r="K33" s="1"/>
      <c r="L33" s="1"/>
      <c r="M33" s="1"/>
      <c r="N33" s="1"/>
      <c r="O33" s="79"/>
      <c r="P33" s="1"/>
      <c r="Q33" s="40"/>
      <c r="R33" s="1"/>
      <c r="S33" s="1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9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40"/>
      <c r="D34" s="1"/>
      <c r="E34" s="1"/>
      <c r="F34" s="25"/>
      <c r="G34" s="25"/>
      <c r="H34" s="25"/>
      <c r="I34" s="1"/>
      <c r="J34" s="1"/>
      <c r="K34" s="1"/>
      <c r="L34" s="1"/>
      <c r="M34" s="1"/>
      <c r="N34" s="1"/>
      <c r="O34" s="79"/>
      <c r="P34" s="1"/>
      <c r="Q34" s="40"/>
      <c r="R34" s="1"/>
      <c r="S34" s="1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9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8"/>
      <c r="AI36" s="78"/>
      <c r="AJ36" s="78"/>
      <c r="AK36" s="78"/>
      <c r="AL36" s="7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8"/>
      <c r="AI37" s="78"/>
      <c r="AJ37" s="78"/>
      <c r="AK37" s="78"/>
      <c r="AL37" s="78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1"/>
      <c r="Q43" s="40"/>
      <c r="R43" s="1"/>
      <c r="S43" s="1"/>
      <c r="T43" s="25"/>
      <c r="U43" s="25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1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2019-09-02T08:43:21Z</dcterms:modified>
</cp:coreProperties>
</file>