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O15" i="1" l="1"/>
  <c r="O14" i="1"/>
  <c r="O13" i="1"/>
  <c r="O12" i="1"/>
  <c r="O11" i="1"/>
  <c r="O10" i="1"/>
  <c r="O9" i="1"/>
  <c r="O8" i="1"/>
  <c r="O18" i="1" s="1"/>
  <c r="M15" i="1"/>
  <c r="M14" i="1"/>
  <c r="M13" i="1"/>
  <c r="M12" i="1"/>
  <c r="M11" i="1"/>
  <c r="M10" i="1"/>
  <c r="M9" i="1"/>
  <c r="M18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 s="1"/>
  <c r="S18" i="1"/>
  <c r="H23" i="1" s="1"/>
  <c r="L23" i="1" s="1"/>
  <c r="R18" i="1"/>
  <c r="G23" i="1" s="1"/>
  <c r="Q18" i="1"/>
  <c r="F23" i="1" s="1"/>
  <c r="K23" i="1" s="1"/>
  <c r="P18" i="1"/>
  <c r="E23" i="1" s="1"/>
  <c r="L18" i="1"/>
  <c r="K18" i="1"/>
  <c r="J18" i="1"/>
  <c r="I18" i="1"/>
  <c r="I22" i="1"/>
  <c r="H18" i="1"/>
  <c r="H22" i="1"/>
  <c r="H25" i="1" s="1"/>
  <c r="G18" i="1"/>
  <c r="G22" i="1"/>
  <c r="G25" i="1" s="1"/>
  <c r="F18" i="1"/>
  <c r="F22" i="1" s="1"/>
  <c r="E18" i="1"/>
  <c r="E22" i="1" s="1"/>
  <c r="E25" i="1" l="1"/>
  <c r="L25" i="1" s="1"/>
  <c r="L22" i="1"/>
  <c r="M22" i="1"/>
  <c r="O22" i="1"/>
  <c r="O25" i="1" s="1"/>
  <c r="N18" i="1"/>
  <c r="N22" i="1" s="1"/>
  <c r="F25" i="1"/>
  <c r="K25" i="1" s="1"/>
  <c r="K22" i="1"/>
  <c r="N23" i="1"/>
  <c r="I25" i="1"/>
  <c r="M23" i="1"/>
  <c r="D19" i="1"/>
  <c r="N25" i="1" l="1"/>
  <c r="M25" i="1"/>
</calcChain>
</file>

<file path=xl/sharedStrings.xml><?xml version="1.0" encoding="utf-8"?>
<sst xmlns="http://schemas.openxmlformats.org/spreadsheetml/2006/main" count="140" uniqueCount="89">
  <si>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</si>
  <si>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</si>
  <si>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</si>
  <si>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</si>
  <si>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</si>
  <si>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</si>
  <si>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</si>
  <si>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</si>
  <si>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</si>
  <si>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</si>
  <si>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</si>
  <si>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</si>
  <si>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</si>
  <si>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</si>
  <si>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</si>
  <si>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</si>
  <si>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</si>
  <si>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</si>
  <si>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</si>
  <si>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</si>
  <si>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</si>
  <si>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</si>
  <si>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</si>
  <si>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</si>
  <si>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</si>
  <si>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</si>
  <si>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</si>
  <si>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</si>
  <si>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</si>
  <si>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</si>
  <si>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</si>
  <si>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</si>
  <si>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</si>
  <si>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</si>
  <si>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</si>
  <si>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6.1.1975</t>
  </si>
  <si>
    <t>Hanna Mäenpää</t>
  </si>
  <si>
    <t>7.</t>
  </si>
  <si>
    <t>Virkiä</t>
  </si>
  <si>
    <t>play off</t>
  </si>
  <si>
    <t>2.</t>
  </si>
  <si>
    <t>6.</t>
  </si>
  <si>
    <t>4.</t>
  </si>
  <si>
    <t>1.</t>
  </si>
  <si>
    <t>3.</t>
  </si>
  <si>
    <t>5.</t>
  </si>
  <si>
    <t>Virkiä = Lapuan Virkiä  (1907)</t>
  </si>
  <si>
    <t>ENSIMMÄISET</t>
  </si>
  <si>
    <t>Ottelu</t>
  </si>
  <si>
    <t>1.  ottelu</t>
  </si>
  <si>
    <t>Lyöty juoksu</t>
  </si>
  <si>
    <t>Tuotu juoksu</t>
  </si>
  <si>
    <t>Kunnari</t>
  </si>
  <si>
    <t>ViVe</t>
  </si>
  <si>
    <t>suomensarja</t>
  </si>
  <si>
    <t>ViVe = Vimpelin Veto  (1934)</t>
  </si>
  <si>
    <t>12.05. 1996  ViPa - Virkiä  2-0  (6-4, 4-3)</t>
  </si>
  <si>
    <t xml:space="preserve">  21 v   4 kk   6 pv</t>
  </si>
  <si>
    <t>26.05. 1996  Virkiä Manse PP  2-1  (2-3, 12-5, 3-0)</t>
  </si>
  <si>
    <t>4.  ottelu</t>
  </si>
  <si>
    <t xml:space="preserve">  21 v   4 kk 20 pv</t>
  </si>
  <si>
    <t>41.  ottelu</t>
  </si>
  <si>
    <t>06.07. 1997  Virkiä - ViPa  2-0  (4-2, 6-3)</t>
  </si>
  <si>
    <t xml:space="preserve">  22 v   6 kk   0 pv</t>
  </si>
  <si>
    <t>KaKa</t>
  </si>
  <si>
    <t>ykköspesis</t>
  </si>
  <si>
    <t>KaKa = Kauhajoen Karhu  (1910)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</si>
  <si>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</si>
  <si>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</si>
  <si>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</si>
  <si>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</si>
  <si>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</si>
  <si>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</si>
  <si>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</si>
  <si>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</si>
  <si>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</si>
  <si>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</si>
  <si>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</si>
  <si>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</si>
  <si>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</si>
  <si>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</si>
  <si>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</si>
  <si>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1992  Vihti</t>
  </si>
  <si>
    <t xml:space="preserve">  7-8</t>
  </si>
  <si>
    <t>Mika Mikola</t>
  </si>
  <si>
    <t>665</t>
  </si>
  <si>
    <t>jok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</si>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</sst>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9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36</v>
      </c>
      <c r="C1" s="2"/>
      <c r="D1" s="3"/>
      <c r="E1" s="4" t="s">
        <v>35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4.25" x14ac:dyDescent="0.2">
      <c r="A4" s="1"/>
      <c r="B4" s="84">
        <v>1992</v>
      </c>
      <c r="C4" s="84"/>
      <c r="D4" s="85" t="s">
        <v>64</v>
      </c>
      <c r="E4" s="84"/>
      <c r="F4" s="86" t="s">
        <v>65</v>
      </c>
      <c r="G4" s="87"/>
      <c r="H4" s="88"/>
      <c r="I4" s="84"/>
      <c r="J4" s="84"/>
      <c r="K4" s="84"/>
      <c r="L4" s="84"/>
      <c r="M4" s="84"/>
      <c r="N4" s="89"/>
      <c r="O4" s="25" t="e">
        <f t="shared" ref="O4" si="0"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1993</v>
      </c>
      <c r="C5" s="84"/>
      <c r="D5" s="85" t="s">
        <v>64</v>
      </c>
      <c r="E5" s="84"/>
      <c r="F5" s="86" t="s">
        <v>65</v>
      </c>
      <c r="G5" s="87"/>
      <c r="H5" s="88"/>
      <c r="I5" s="84"/>
      <c r="J5" s="84"/>
      <c r="K5" s="84"/>
      <c r="L5" s="84"/>
      <c r="M5" s="84"/>
      <c r="N5" s="8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4">
        <v>1994</v>
      </c>
      <c r="C6" s="84"/>
      <c r="D6" s="85" t="s">
        <v>64</v>
      </c>
      <c r="E6" s="84"/>
      <c r="F6" s="86" t="s">
        <v>65</v>
      </c>
      <c r="G6" s="87"/>
      <c r="H6" s="88"/>
      <c r="I6" s="84"/>
      <c r="J6" s="84"/>
      <c r="K6" s="84"/>
      <c r="L6" s="84"/>
      <c r="M6" s="84"/>
      <c r="N6" s="8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4">
        <v>1995</v>
      </c>
      <c r="C7" s="84"/>
      <c r="D7" s="85" t="s">
        <v>64</v>
      </c>
      <c r="E7" s="84"/>
      <c r="F7" s="86" t="s">
        <v>65</v>
      </c>
      <c r="G7" s="87"/>
      <c r="H7" s="88"/>
      <c r="I7" s="84"/>
      <c r="J7" s="84"/>
      <c r="K7" s="84"/>
      <c r="L7" s="84"/>
      <c r="M7" s="84"/>
      <c r="N7" s="8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1996</v>
      </c>
      <c r="C8" s="42" t="s">
        <v>37</v>
      </c>
      <c r="D8" s="41" t="s">
        <v>38</v>
      </c>
      <c r="E8" s="27">
        <v>22</v>
      </c>
      <c r="F8" s="27">
        <v>0</v>
      </c>
      <c r="G8" s="27">
        <v>3</v>
      </c>
      <c r="H8" s="27">
        <v>15</v>
      </c>
      <c r="I8" s="27">
        <v>60</v>
      </c>
      <c r="J8" s="27">
        <v>40</v>
      </c>
      <c r="K8" s="27">
        <v>7</v>
      </c>
      <c r="L8" s="27">
        <v>10</v>
      </c>
      <c r="M8" s="27">
        <v>3</v>
      </c>
      <c r="N8" s="30">
        <v>0.50800000000000001</v>
      </c>
      <c r="O8" s="25">
        <f>PRODUCT(I8/N8)</f>
        <v>118.11023622047244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1997</v>
      </c>
      <c r="C9" s="42" t="s">
        <v>40</v>
      </c>
      <c r="D9" s="41" t="s">
        <v>38</v>
      </c>
      <c r="E9" s="27">
        <v>24</v>
      </c>
      <c r="F9" s="27">
        <v>2</v>
      </c>
      <c r="G9" s="27">
        <v>2</v>
      </c>
      <c r="H9" s="27">
        <v>26</v>
      </c>
      <c r="I9" s="27">
        <v>93</v>
      </c>
      <c r="J9" s="27">
        <v>68</v>
      </c>
      <c r="K9" s="27">
        <v>16</v>
      </c>
      <c r="L9" s="27">
        <v>5</v>
      </c>
      <c r="M9" s="27">
        <f t="shared" ref="M9:M14" si="1">PRODUCT(F9+G9)</f>
        <v>4</v>
      </c>
      <c r="N9" s="30">
        <v>0.56399999999999995</v>
      </c>
      <c r="O9" s="25">
        <f t="shared" ref="O9:O14" si="2">PRODUCT(I9/N9)</f>
        <v>164.89361702127661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55" t="s">
        <v>39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1998</v>
      </c>
      <c r="C10" s="42" t="s">
        <v>41</v>
      </c>
      <c r="D10" s="41" t="s">
        <v>38</v>
      </c>
      <c r="E10" s="27">
        <v>21</v>
      </c>
      <c r="F10" s="27">
        <v>2</v>
      </c>
      <c r="G10" s="27">
        <v>1</v>
      </c>
      <c r="H10" s="27">
        <v>12</v>
      </c>
      <c r="I10" s="27">
        <v>46</v>
      </c>
      <c r="J10" s="27">
        <v>36</v>
      </c>
      <c r="K10" s="27">
        <v>4</v>
      </c>
      <c r="L10" s="27">
        <v>3</v>
      </c>
      <c r="M10" s="27">
        <f t="shared" si="1"/>
        <v>3</v>
      </c>
      <c r="N10" s="30">
        <v>0.53500000000000003</v>
      </c>
      <c r="O10" s="25">
        <f t="shared" si="2"/>
        <v>85.981308411214954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1999</v>
      </c>
      <c r="C11" s="42" t="s">
        <v>42</v>
      </c>
      <c r="D11" s="41" t="s">
        <v>38</v>
      </c>
      <c r="E11" s="27">
        <v>21</v>
      </c>
      <c r="F11" s="27">
        <v>1</v>
      </c>
      <c r="G11" s="27">
        <v>1</v>
      </c>
      <c r="H11" s="27">
        <v>16</v>
      </c>
      <c r="I11" s="27">
        <v>61</v>
      </c>
      <c r="J11" s="27">
        <v>48</v>
      </c>
      <c r="K11" s="27">
        <v>7</v>
      </c>
      <c r="L11" s="27">
        <v>4</v>
      </c>
      <c r="M11" s="27">
        <f t="shared" si="1"/>
        <v>2</v>
      </c>
      <c r="N11" s="30">
        <v>0.47299999999999998</v>
      </c>
      <c r="O11" s="25">
        <f t="shared" si="2"/>
        <v>128.96405919661734</v>
      </c>
      <c r="P11" s="27">
        <v>8</v>
      </c>
      <c r="Q11" s="27">
        <v>0</v>
      </c>
      <c r="R11" s="27">
        <v>2</v>
      </c>
      <c r="S11" s="27">
        <v>7</v>
      </c>
      <c r="T11" s="27">
        <v>30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2000</v>
      </c>
      <c r="C12" s="42" t="s">
        <v>37</v>
      </c>
      <c r="D12" s="41" t="s">
        <v>38</v>
      </c>
      <c r="E12" s="27">
        <v>21</v>
      </c>
      <c r="F12" s="27">
        <v>1</v>
      </c>
      <c r="G12" s="27">
        <v>6</v>
      </c>
      <c r="H12" s="27">
        <v>20</v>
      </c>
      <c r="I12" s="27">
        <v>88</v>
      </c>
      <c r="J12" s="27">
        <v>51</v>
      </c>
      <c r="K12" s="27">
        <v>20</v>
      </c>
      <c r="L12" s="27">
        <v>10</v>
      </c>
      <c r="M12" s="27">
        <f t="shared" si="1"/>
        <v>7</v>
      </c>
      <c r="N12" s="30">
        <v>0.51200000000000001</v>
      </c>
      <c r="O12" s="25">
        <f t="shared" si="2"/>
        <v>171.875</v>
      </c>
      <c r="P12" s="27">
        <v>3</v>
      </c>
      <c r="Q12" s="27">
        <v>0</v>
      </c>
      <c r="R12" s="27">
        <v>0</v>
      </c>
      <c r="S12" s="27">
        <v>2</v>
      </c>
      <c r="T12" s="27">
        <v>14</v>
      </c>
      <c r="U12" s="62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5" t="s">
        <v>39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2001</v>
      </c>
      <c r="C13" s="42" t="s">
        <v>43</v>
      </c>
      <c r="D13" s="41" t="s">
        <v>38</v>
      </c>
      <c r="E13" s="27">
        <v>24</v>
      </c>
      <c r="F13" s="27">
        <v>2</v>
      </c>
      <c r="G13" s="27">
        <v>5</v>
      </c>
      <c r="H13" s="27">
        <v>26</v>
      </c>
      <c r="I13" s="27">
        <v>70</v>
      </c>
      <c r="J13" s="27">
        <v>39</v>
      </c>
      <c r="K13" s="27">
        <v>14</v>
      </c>
      <c r="L13" s="27">
        <v>10</v>
      </c>
      <c r="M13" s="27">
        <f t="shared" si="1"/>
        <v>7</v>
      </c>
      <c r="N13" s="30">
        <v>0.55100000000000005</v>
      </c>
      <c r="O13" s="25">
        <f t="shared" si="2"/>
        <v>127.04174228675134</v>
      </c>
      <c r="P13" s="27">
        <v>8</v>
      </c>
      <c r="Q13" s="27">
        <v>0</v>
      </c>
      <c r="R13" s="27">
        <v>1</v>
      </c>
      <c r="S13" s="27">
        <v>3</v>
      </c>
      <c r="T13" s="27">
        <v>24</v>
      </c>
      <c r="U13" s="28"/>
      <c r="V13" s="62"/>
      <c r="W13" s="28"/>
      <c r="X13" s="28"/>
      <c r="Y13" s="28"/>
      <c r="Z13" s="27"/>
      <c r="AA13" s="27"/>
      <c r="AB13" s="27"/>
      <c r="AC13" s="27">
        <v>1</v>
      </c>
      <c r="AD13" s="27"/>
      <c r="AE13" s="27"/>
      <c r="AF13" s="55" t="s">
        <v>39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2002</v>
      </c>
      <c r="C14" s="42" t="s">
        <v>44</v>
      </c>
      <c r="D14" s="41" t="s">
        <v>38</v>
      </c>
      <c r="E14" s="27">
        <v>24</v>
      </c>
      <c r="F14" s="27">
        <v>0</v>
      </c>
      <c r="G14" s="27">
        <v>4</v>
      </c>
      <c r="H14" s="27">
        <v>15</v>
      </c>
      <c r="I14" s="27">
        <v>55</v>
      </c>
      <c r="J14" s="27">
        <v>30</v>
      </c>
      <c r="K14" s="27">
        <v>10</v>
      </c>
      <c r="L14" s="27">
        <v>11</v>
      </c>
      <c r="M14" s="27">
        <f t="shared" si="1"/>
        <v>4</v>
      </c>
      <c r="N14" s="30">
        <v>0.51400000000000001</v>
      </c>
      <c r="O14" s="25">
        <f t="shared" si="2"/>
        <v>107.00389105058366</v>
      </c>
      <c r="P14" s="27">
        <v>10</v>
      </c>
      <c r="Q14" s="27">
        <v>0</v>
      </c>
      <c r="R14" s="27">
        <v>0</v>
      </c>
      <c r="S14" s="27">
        <v>0</v>
      </c>
      <c r="T14" s="27">
        <v>15</v>
      </c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>
        <v>1</v>
      </c>
      <c r="AF14" s="55" t="s">
        <v>39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2003</v>
      </c>
      <c r="C15" s="42" t="s">
        <v>45</v>
      </c>
      <c r="D15" s="41" t="s">
        <v>38</v>
      </c>
      <c r="E15" s="27">
        <v>20</v>
      </c>
      <c r="F15" s="27">
        <v>0</v>
      </c>
      <c r="G15" s="27">
        <v>1</v>
      </c>
      <c r="H15" s="27">
        <v>13</v>
      </c>
      <c r="I15" s="27">
        <v>42</v>
      </c>
      <c r="J15" s="27">
        <v>26</v>
      </c>
      <c r="K15" s="27">
        <v>10</v>
      </c>
      <c r="L15" s="27">
        <v>5</v>
      </c>
      <c r="M15" s="27">
        <f>PRODUCT(F15+G15)</f>
        <v>1</v>
      </c>
      <c r="N15" s="30">
        <v>0.438</v>
      </c>
      <c r="O15" s="25">
        <f>PRODUCT(I15/N15)</f>
        <v>95.890410958904113</v>
      </c>
      <c r="P15" s="27">
        <v>5</v>
      </c>
      <c r="Q15" s="27">
        <v>0</v>
      </c>
      <c r="R15" s="27">
        <v>0</v>
      </c>
      <c r="S15" s="27">
        <v>4</v>
      </c>
      <c r="T15" s="27">
        <v>11</v>
      </c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5" t="s">
        <v>39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2004</v>
      </c>
      <c r="C16" s="42"/>
      <c r="D16" s="41"/>
      <c r="E16" s="27"/>
      <c r="F16" s="27"/>
      <c r="G16" s="27"/>
      <c r="H16" s="27"/>
      <c r="I16" s="27"/>
      <c r="J16" s="27"/>
      <c r="K16" s="27"/>
      <c r="L16" s="27"/>
      <c r="M16" s="27"/>
      <c r="N16" s="30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5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79">
        <v>2005</v>
      </c>
      <c r="C17" s="80"/>
      <c r="D17" s="81" t="s">
        <v>53</v>
      </c>
      <c r="E17" s="79"/>
      <c r="F17" s="82" t="s">
        <v>54</v>
      </c>
      <c r="G17" s="79"/>
      <c r="H17" s="79"/>
      <c r="I17" s="79"/>
      <c r="J17" s="79"/>
      <c r="K17" s="79"/>
      <c r="L17" s="79"/>
      <c r="M17" s="79"/>
      <c r="N17" s="83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5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3">SUM(E8:E17)</f>
        <v>177</v>
      </c>
      <c r="F18" s="19">
        <f t="shared" si="3"/>
        <v>8</v>
      </c>
      <c r="G18" s="19">
        <f t="shared" si="3"/>
        <v>23</v>
      </c>
      <c r="H18" s="19">
        <f t="shared" si="3"/>
        <v>143</v>
      </c>
      <c r="I18" s="19">
        <f t="shared" si="3"/>
        <v>515</v>
      </c>
      <c r="J18" s="19">
        <f t="shared" si="3"/>
        <v>338</v>
      </c>
      <c r="K18" s="19">
        <f t="shared" si="3"/>
        <v>88</v>
      </c>
      <c r="L18" s="19">
        <f t="shared" si="3"/>
        <v>58</v>
      </c>
      <c r="M18" s="19">
        <f t="shared" si="3"/>
        <v>31</v>
      </c>
      <c r="N18" s="31">
        <f>PRODUCT(I18/O18)</f>
        <v>0.5151234930554921</v>
      </c>
      <c r="O18" s="32">
        <f>SUM(O8:O17)</f>
        <v>999.76026514582054</v>
      </c>
      <c r="P18" s="19">
        <f t="shared" ref="P18:AE18" si="4">SUM(P8:P17)</f>
        <v>34</v>
      </c>
      <c r="Q18" s="19">
        <f t="shared" si="4"/>
        <v>0</v>
      </c>
      <c r="R18" s="19">
        <f t="shared" si="4"/>
        <v>3</v>
      </c>
      <c r="S18" s="19">
        <f t="shared" si="4"/>
        <v>16</v>
      </c>
      <c r="T18" s="19">
        <f t="shared" si="4"/>
        <v>94</v>
      </c>
      <c r="U18" s="19">
        <f t="shared" si="4"/>
        <v>0</v>
      </c>
      <c r="V18" s="19">
        <f t="shared" si="4"/>
        <v>0</v>
      </c>
      <c r="W18" s="19">
        <f t="shared" si="4"/>
        <v>0</v>
      </c>
      <c r="X18" s="19">
        <f t="shared" si="4"/>
        <v>0</v>
      </c>
      <c r="Y18" s="19">
        <f t="shared" si="4"/>
        <v>0</v>
      </c>
      <c r="Z18" s="19">
        <f t="shared" si="4"/>
        <v>0</v>
      </c>
      <c r="AA18" s="19">
        <f t="shared" si="4"/>
        <v>0</v>
      </c>
      <c r="AB18" s="19">
        <f t="shared" si="4"/>
        <v>0</v>
      </c>
      <c r="AC18" s="19">
        <f t="shared" si="4"/>
        <v>1</v>
      </c>
      <c r="AD18" s="19">
        <f t="shared" si="4"/>
        <v>1</v>
      </c>
      <c r="AE18" s="19">
        <f t="shared" si="4"/>
        <v>1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9" t="s">
        <v>2</v>
      </c>
      <c r="C19" s="33"/>
      <c r="D19" s="34">
        <f>SUM(F18:H18)+((I18-F18-G18)/3)+(E18/3)+(Z18*25)+(AA18*25)+(AB18*10)+(AC18*25)+(AD18*20)+(AE18*15)</f>
        <v>454.33333333333337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1" t="s">
        <v>33</v>
      </c>
      <c r="O21" s="25"/>
      <c r="P21" s="41" t="s">
        <v>47</v>
      </c>
      <c r="Q21" s="13"/>
      <c r="R21" s="13"/>
      <c r="S21" s="13"/>
      <c r="T21" s="63"/>
      <c r="U21" s="63"/>
      <c r="V21" s="63"/>
      <c r="W21" s="63"/>
      <c r="X21" s="63"/>
      <c r="Y21" s="13"/>
      <c r="Z21" s="13"/>
      <c r="AA21" s="13"/>
      <c r="AB21" s="13"/>
      <c r="AC21" s="13"/>
      <c r="AD21" s="13"/>
      <c r="AE21" s="13"/>
      <c r="AF21" s="42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1" t="s">
        <v>17</v>
      </c>
      <c r="C22" s="13"/>
      <c r="D22" s="43"/>
      <c r="E22" s="27">
        <f>PRODUCT(E18)</f>
        <v>177</v>
      </c>
      <c r="F22" s="27">
        <f>PRODUCT(F18)</f>
        <v>8</v>
      </c>
      <c r="G22" s="27">
        <f>PRODUCT(G18)</f>
        <v>23</v>
      </c>
      <c r="H22" s="27">
        <f>PRODUCT(H18)</f>
        <v>143</v>
      </c>
      <c r="I22" s="27">
        <f>PRODUCT(I18)</f>
        <v>515</v>
      </c>
      <c r="J22" s="1"/>
      <c r="K22" s="44">
        <f>PRODUCT((F22+G22)/E22)</f>
        <v>0.1751412429378531</v>
      </c>
      <c r="L22" s="44">
        <f>PRODUCT(H22/E22)</f>
        <v>0.80790960451977401</v>
      </c>
      <c r="M22" s="44">
        <f>PRODUCT(I22/E22)</f>
        <v>2.9096045197740112</v>
      </c>
      <c r="N22" s="30">
        <f>PRODUCT(N18)</f>
        <v>0.5151234930554921</v>
      </c>
      <c r="O22" s="25">
        <f>PRODUCT(O18)</f>
        <v>999.76026514582054</v>
      </c>
      <c r="P22" s="64" t="s">
        <v>48</v>
      </c>
      <c r="Q22" s="65"/>
      <c r="R22" s="65"/>
      <c r="S22" s="66" t="s">
        <v>56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7" t="s">
        <v>49</v>
      </c>
      <c r="AE22" s="66"/>
      <c r="AF22" s="68" t="s">
        <v>57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5" t="s">
        <v>18</v>
      </c>
      <c r="C23" s="46"/>
      <c r="D23" s="47"/>
      <c r="E23" s="27">
        <f>PRODUCT(P18)</f>
        <v>34</v>
      </c>
      <c r="F23" s="27">
        <f>PRODUCT(Q18)</f>
        <v>0</v>
      </c>
      <c r="G23" s="27">
        <f>PRODUCT(R18)</f>
        <v>3</v>
      </c>
      <c r="H23" s="27">
        <f>PRODUCT(S18)</f>
        <v>16</v>
      </c>
      <c r="I23" s="27">
        <f>PRODUCT(T18)</f>
        <v>94</v>
      </c>
      <c r="J23" s="1"/>
      <c r="K23" s="44">
        <f>PRODUCT((F23+G23)/E23)</f>
        <v>8.8235294117647065E-2</v>
      </c>
      <c r="L23" s="44">
        <f>PRODUCT(H23/E23)</f>
        <v>0.47058823529411764</v>
      </c>
      <c r="M23" s="44">
        <f>PRODUCT(I23/E23)</f>
        <v>2.7647058823529411</v>
      </c>
      <c r="N23" s="30">
        <f>PRODUCT(I23/O23)</f>
        <v>0.41592920353982299</v>
      </c>
      <c r="O23" s="25">
        <v>226</v>
      </c>
      <c r="P23" s="69" t="s">
        <v>50</v>
      </c>
      <c r="Q23" s="70"/>
      <c r="R23" s="70"/>
      <c r="S23" s="71" t="s">
        <v>58</v>
      </c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2" t="s">
        <v>59</v>
      </c>
      <c r="AE23" s="71"/>
      <c r="AF23" s="73" t="s">
        <v>60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8" t="s">
        <v>19</v>
      </c>
      <c r="C24" s="49"/>
      <c r="D24" s="50"/>
      <c r="E24" s="28"/>
      <c r="F24" s="28"/>
      <c r="G24" s="28"/>
      <c r="H24" s="28"/>
      <c r="I24" s="28"/>
      <c r="J24" s="1"/>
      <c r="K24" s="51"/>
      <c r="L24" s="51"/>
      <c r="M24" s="51"/>
      <c r="N24" s="52"/>
      <c r="O24" s="25"/>
      <c r="P24" s="69" t="s">
        <v>51</v>
      </c>
      <c r="Q24" s="70"/>
      <c r="R24" s="70"/>
      <c r="S24" s="71" t="s">
        <v>56</v>
      </c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2" t="s">
        <v>49</v>
      </c>
      <c r="AE24" s="71"/>
      <c r="AF24" s="73" t="s">
        <v>57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3" t="s">
        <v>20</v>
      </c>
      <c r="C25" s="54"/>
      <c r="D25" s="55"/>
      <c r="E25" s="19">
        <f>SUM(E22:E24)</f>
        <v>211</v>
      </c>
      <c r="F25" s="19">
        <f>SUM(F22:F24)</f>
        <v>8</v>
      </c>
      <c r="G25" s="19">
        <f>SUM(G22:G24)</f>
        <v>26</v>
      </c>
      <c r="H25" s="19">
        <f>SUM(H22:H24)</f>
        <v>159</v>
      </c>
      <c r="I25" s="19">
        <f>SUM(I22:I24)</f>
        <v>609</v>
      </c>
      <c r="J25" s="1"/>
      <c r="K25" s="56">
        <f>PRODUCT((F25+G25)/E25)</f>
        <v>0.16113744075829384</v>
      </c>
      <c r="L25" s="56">
        <f>PRODUCT(H25/E25)</f>
        <v>0.75355450236966826</v>
      </c>
      <c r="M25" s="56">
        <f>PRODUCT(I25/E25)</f>
        <v>2.8862559241706163</v>
      </c>
      <c r="N25" s="31">
        <f>PRODUCT(I25/O25)</f>
        <v>0.49683450941979368</v>
      </c>
      <c r="O25" s="25">
        <f>SUM(O22:O24)</f>
        <v>1225.7602651458205</v>
      </c>
      <c r="P25" s="74" t="s">
        <v>52</v>
      </c>
      <c r="Q25" s="75"/>
      <c r="R25" s="75"/>
      <c r="S25" s="76" t="s">
        <v>62</v>
      </c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7" t="s">
        <v>61</v>
      </c>
      <c r="AE25" s="76"/>
      <c r="AF25" s="78" t="s">
        <v>63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 t="s">
        <v>34</v>
      </c>
      <c r="C27" s="1"/>
      <c r="D27" s="90" t="s">
        <v>66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8"/>
      <c r="N31" s="5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8"/>
      <c r="N38" s="5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9"/>
      <c r="AI39" s="59"/>
      <c r="AJ39" s="59"/>
      <c r="AK39" s="59"/>
      <c r="AL39" s="5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59"/>
      <c r="AI40" s="59"/>
      <c r="AJ40" s="59"/>
      <c r="AK40" s="59"/>
      <c r="AL40" s="5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60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8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57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29.7109375" style="111" customWidth="1"/>
    <col min="3" max="3" width="21.5703125" style="112" customWidth="1"/>
    <col min="4" max="4" width="10.5703125" style="113" customWidth="1"/>
    <col min="5" max="5" width="8" style="113" customWidth="1"/>
    <col min="6" max="6" width="0.7109375" style="37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19.7109375" style="113" customWidth="1"/>
    <col min="24" max="24" width="9.7109375" style="112" customWidth="1"/>
    <col min="25" max="30" width="9.140625" style="114"/>
  </cols>
  <sheetData>
    <row r="1" spans="1:30" ht="18.75" x14ac:dyDescent="0.3">
      <c r="A1" s="9"/>
      <c r="B1" s="91" t="s">
        <v>67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88"/>
      <c r="Y1" s="94"/>
      <c r="Z1" s="94"/>
      <c r="AA1" s="94"/>
      <c r="AB1" s="94"/>
      <c r="AC1" s="94"/>
      <c r="AD1" s="94"/>
    </row>
    <row r="2" spans="1:30" x14ac:dyDescent="0.25">
      <c r="A2" s="9"/>
      <c r="B2" s="116" t="s">
        <v>36</v>
      </c>
      <c r="C2" s="117" t="s">
        <v>35</v>
      </c>
      <c r="D2" s="118"/>
      <c r="E2" s="9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42"/>
      <c r="Y2" s="94"/>
      <c r="Z2" s="94"/>
      <c r="AA2" s="94"/>
      <c r="AB2" s="94"/>
      <c r="AC2" s="94"/>
      <c r="AD2" s="94"/>
    </row>
    <row r="3" spans="1:30" x14ac:dyDescent="0.25">
      <c r="A3" s="9"/>
      <c r="B3" s="96" t="s">
        <v>68</v>
      </c>
      <c r="C3" s="23" t="s">
        <v>69</v>
      </c>
      <c r="D3" s="97" t="s">
        <v>70</v>
      </c>
      <c r="E3" s="98" t="s">
        <v>1</v>
      </c>
      <c r="F3" s="25"/>
      <c r="G3" s="99" t="s">
        <v>71</v>
      </c>
      <c r="H3" s="100" t="s">
        <v>72</v>
      </c>
      <c r="I3" s="100" t="s">
        <v>31</v>
      </c>
      <c r="J3" s="18" t="s">
        <v>73</v>
      </c>
      <c r="K3" s="101" t="s">
        <v>74</v>
      </c>
      <c r="L3" s="101" t="s">
        <v>75</v>
      </c>
      <c r="M3" s="99" t="s">
        <v>76</v>
      </c>
      <c r="N3" s="99" t="s">
        <v>30</v>
      </c>
      <c r="O3" s="100" t="s">
        <v>77</v>
      </c>
      <c r="P3" s="99" t="s">
        <v>72</v>
      </c>
      <c r="Q3" s="99" t="s">
        <v>3</v>
      </c>
      <c r="R3" s="99">
        <v>1</v>
      </c>
      <c r="S3" s="99">
        <v>2</v>
      </c>
      <c r="T3" s="99">
        <v>3</v>
      </c>
      <c r="U3" s="99" t="s">
        <v>78</v>
      </c>
      <c r="V3" s="18" t="s">
        <v>21</v>
      </c>
      <c r="W3" s="17" t="s">
        <v>79</v>
      </c>
      <c r="X3" s="17" t="s">
        <v>80</v>
      </c>
      <c r="Y3" s="94"/>
      <c r="Z3" s="94"/>
      <c r="AA3" s="94"/>
      <c r="AB3" s="94"/>
      <c r="AC3" s="94"/>
      <c r="AD3" s="94"/>
    </row>
    <row r="4" spans="1:30" x14ac:dyDescent="0.25">
      <c r="A4" s="9"/>
      <c r="B4" s="126" t="s">
        <v>82</v>
      </c>
      <c r="C4" s="127" t="s">
        <v>83</v>
      </c>
      <c r="D4" s="102" t="s">
        <v>81</v>
      </c>
      <c r="E4" s="128" t="s">
        <v>64</v>
      </c>
      <c r="F4" s="129"/>
      <c r="G4" s="103">
        <v>1</v>
      </c>
      <c r="H4" s="104"/>
      <c r="I4" s="103"/>
      <c r="J4" s="105"/>
      <c r="K4" s="105" t="s">
        <v>86</v>
      </c>
      <c r="L4" s="105"/>
      <c r="M4" s="105">
        <v>1</v>
      </c>
      <c r="N4" s="103"/>
      <c r="O4" s="104"/>
      <c r="P4" s="103"/>
      <c r="Q4" s="130" t="s">
        <v>87</v>
      </c>
      <c r="R4" s="130"/>
      <c r="S4" s="130"/>
      <c r="T4" s="130"/>
      <c r="U4" s="130"/>
      <c r="V4" s="106" t="s">
        <v>88</v>
      </c>
      <c r="W4" s="107" t="s">
        <v>84</v>
      </c>
      <c r="X4" s="115" t="s">
        <v>85</v>
      </c>
      <c r="Y4" s="94"/>
      <c r="Z4" s="94"/>
      <c r="AA4" s="94"/>
      <c r="AB4" s="94"/>
      <c r="AC4" s="94"/>
      <c r="AD4" s="94"/>
    </row>
    <row r="5" spans="1:30" x14ac:dyDescent="0.25">
      <c r="A5" s="24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4"/>
      <c r="Z5" s="94"/>
      <c r="AA5" s="94"/>
      <c r="AB5" s="94"/>
      <c r="AC5" s="94"/>
      <c r="AD5" s="94"/>
    </row>
    <row r="6" spans="1:30" x14ac:dyDescent="0.25">
      <c r="A6" s="24"/>
      <c r="B6" s="108"/>
      <c r="C6" s="1"/>
      <c r="D6" s="108"/>
      <c r="E6" s="10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8"/>
      <c r="X6" s="1"/>
      <c r="Y6" s="94"/>
      <c r="Z6" s="94"/>
      <c r="AA6" s="94"/>
      <c r="AB6" s="94"/>
      <c r="AC6" s="94"/>
      <c r="AD6" s="94"/>
    </row>
    <row r="7" spans="1:30" x14ac:dyDescent="0.25">
      <c r="A7" s="24"/>
      <c r="B7" s="108"/>
      <c r="C7" s="1"/>
      <c r="D7" s="108"/>
      <c r="E7" s="10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94"/>
      <c r="Z7" s="94"/>
      <c r="AA7" s="94"/>
      <c r="AB7" s="94"/>
      <c r="AC7" s="94"/>
      <c r="AD7" s="94"/>
    </row>
    <row r="8" spans="1:30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2019-01-26T14:02:40Z</dcterms:modified>
</cp:coreProperties>
</file>