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9" i="1"/>
  <c r="AE12" i="1"/>
  <c r="AD12" i="1"/>
  <c r="AC12" i="1"/>
  <c r="AB12" i="1"/>
  <c r="AA12" i="1"/>
  <c r="Z12" i="1"/>
  <c r="Y12" i="1"/>
  <c r="I18" i="1"/>
  <c r="X12" i="1"/>
  <c r="H18" i="1"/>
  <c r="W12" i="1"/>
  <c r="G18" i="1" s="1"/>
  <c r="G19" i="1" s="1"/>
  <c r="V12" i="1"/>
  <c r="F18" i="1" s="1"/>
  <c r="U12" i="1"/>
  <c r="E18" i="1" s="1"/>
  <c r="M18" i="1" s="1"/>
  <c r="T12" i="1"/>
  <c r="S12" i="1"/>
  <c r="R12" i="1"/>
  <c r="Q12" i="1"/>
  <c r="P12" i="1"/>
  <c r="M12" i="1"/>
  <c r="L12" i="1"/>
  <c r="K12" i="1"/>
  <c r="J12" i="1"/>
  <c r="I12" i="1"/>
  <c r="I16" i="1"/>
  <c r="I19" i="1"/>
  <c r="H12" i="1"/>
  <c r="H16" i="1"/>
  <c r="H19" i="1" s="1"/>
  <c r="G12" i="1"/>
  <c r="G16" i="1"/>
  <c r="F12" i="1"/>
  <c r="F16" i="1"/>
  <c r="F19" i="1" s="1"/>
  <c r="E12" i="1"/>
  <c r="E16" i="1"/>
  <c r="E19" i="1" s="1"/>
  <c r="M19" i="1" s="1"/>
  <c r="N16" i="1"/>
  <c r="K16" i="1"/>
  <c r="M16" i="1"/>
  <c r="D13" i="1"/>
  <c r="L16" i="1"/>
  <c r="N19" i="1"/>
  <c r="L19" i="1" l="1"/>
  <c r="K18" i="1"/>
  <c r="L18" i="1"/>
  <c r="K19" i="1"/>
</calcChain>
</file>

<file path=xl/sharedStrings.xml><?xml version="1.0" encoding="utf-8"?>
<sst xmlns="http://schemas.openxmlformats.org/spreadsheetml/2006/main" count="92" uniqueCount="60">
  <si>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</si>
  <si>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</si>
  <si>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</si>
  <si>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</si>
  <si>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</si>
  <si>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</si>
  <si>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</si>
  <si>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</si>
  <si>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</si>
  <si>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</si>
  <si>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</si>
  <si>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</si>
  <si>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</si>
  <si>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</si>
  <si>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</si>
  <si>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</si>
  <si>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</si>
  <si>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</si>
  <si>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</si>
  <si>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</si>
  <si>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</si>
  <si>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</si>
  <si>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</si>
  <si>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</si>
  <si>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</si>
  <si>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</si>
  <si>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</si>
  <si>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</si>
  <si>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</si>
  <si>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</si>
  <si>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</si>
  <si>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</si>
  <si>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</si>
  <si>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</si>
  <si>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</si>
  <si>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</si>
  <si>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</si>
  <si>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</si>
  <si>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</si>
  <si>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</si>
  <si>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</si>
  <si>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Henriikka Mutikainen</t>
  </si>
  <si>
    <t>1.</t>
  </si>
  <si>
    <t>Kirittäret</t>
  </si>
  <si>
    <t>Valo</t>
  </si>
  <si>
    <t>ykköspesis</t>
  </si>
  <si>
    <t>30.05. 2007  ViU - Kirittäret  0-2  (0-6, 0-8)</t>
  </si>
  <si>
    <t>15.05. 2010  ViU - Valo  2-1  (12-8, 3-4, 2-0)</t>
  </si>
  <si>
    <t>3.  ottelu</t>
  </si>
  <si>
    <t xml:space="preserve">  16 v   9 kk   7 pv</t>
  </si>
  <si>
    <t xml:space="preserve">  18 v   8 kk 23 pv</t>
  </si>
  <si>
    <t>12.</t>
  </si>
  <si>
    <t>alemmat pudotuspelit</t>
  </si>
  <si>
    <t>Valo  2</t>
  </si>
  <si>
    <t>JyPe  2</t>
  </si>
  <si>
    <t>suomensarja</t>
  </si>
  <si>
    <t>JyPe = Jyväskylän Pesis  (2004),  kasvattajaseura</t>
  </si>
  <si>
    <t>Kirittäret = Jyväskylän Pesis  (2004)</t>
  </si>
  <si>
    <t>Valo = Jyväskylän Valo  (1948)</t>
  </si>
  <si>
    <t>23.8.1989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</si>
</sst>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9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1" fillId="3" borderId="12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2" borderId="8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2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6" customWidth="1"/>
    <col min="4" max="4" width="11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5703125" style="87" customWidth="1"/>
    <col min="16" max="23" width="5.7109375" style="87" customWidth="1"/>
    <col min="24" max="27" width="5.7109375" style="26" customWidth="1"/>
    <col min="28" max="28" width="6.28515625" style="88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59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9">
        <v>2006</v>
      </c>
      <c r="C4" s="90"/>
      <c r="D4" s="91" t="s">
        <v>54</v>
      </c>
      <c r="E4" s="89"/>
      <c r="F4" s="92" t="s">
        <v>55</v>
      </c>
      <c r="G4" s="89"/>
      <c r="H4" s="89"/>
      <c r="I4" s="89"/>
      <c r="J4" s="89"/>
      <c r="K4" s="89"/>
      <c r="L4" s="89"/>
      <c r="M4" s="89"/>
      <c r="N4" s="9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76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32">
        <v>2007</v>
      </c>
      <c r="C5" s="32"/>
      <c r="D5" s="33" t="s">
        <v>54</v>
      </c>
      <c r="E5" s="34"/>
      <c r="F5" s="35" t="s">
        <v>45</v>
      </c>
      <c r="G5" s="36"/>
      <c r="H5" s="37"/>
      <c r="I5" s="34"/>
      <c r="J5" s="34"/>
      <c r="K5" s="34"/>
      <c r="L5" s="34"/>
      <c r="M5" s="34"/>
      <c r="N5" s="34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2007</v>
      </c>
      <c r="C6" s="27" t="s">
        <v>42</v>
      </c>
      <c r="D6" s="31" t="s">
        <v>43</v>
      </c>
      <c r="E6" s="27">
        <v>1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32">
        <v>2008</v>
      </c>
      <c r="C7" s="32"/>
      <c r="D7" s="33" t="s">
        <v>44</v>
      </c>
      <c r="E7" s="34"/>
      <c r="F7" s="35" t="s">
        <v>45</v>
      </c>
      <c r="G7" s="36"/>
      <c r="H7" s="37"/>
      <c r="I7" s="34"/>
      <c r="J7" s="34"/>
      <c r="K7" s="34"/>
      <c r="L7" s="34"/>
      <c r="M7" s="34"/>
      <c r="N7" s="34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32">
        <v>2009</v>
      </c>
      <c r="C8" s="32"/>
      <c r="D8" s="33" t="s">
        <v>44</v>
      </c>
      <c r="E8" s="34"/>
      <c r="F8" s="35" t="s">
        <v>45</v>
      </c>
      <c r="G8" s="36"/>
      <c r="H8" s="37"/>
      <c r="I8" s="34"/>
      <c r="J8" s="34"/>
      <c r="K8" s="34"/>
      <c r="L8" s="34"/>
      <c r="M8" s="34"/>
      <c r="N8" s="34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32">
        <v>2010</v>
      </c>
      <c r="C9" s="32"/>
      <c r="D9" s="33" t="s">
        <v>53</v>
      </c>
      <c r="E9" s="34"/>
      <c r="F9" s="35" t="s">
        <v>45</v>
      </c>
      <c r="G9" s="36"/>
      <c r="H9" s="37"/>
      <c r="I9" s="34"/>
      <c r="J9" s="34"/>
      <c r="K9" s="34"/>
      <c r="L9" s="34"/>
      <c r="M9" s="34"/>
      <c r="N9" s="34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7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2010</v>
      </c>
      <c r="C10" s="27" t="s">
        <v>51</v>
      </c>
      <c r="D10" s="31" t="s">
        <v>44</v>
      </c>
      <c r="E10" s="27">
        <v>15</v>
      </c>
      <c r="F10" s="27">
        <v>1</v>
      </c>
      <c r="G10" s="27">
        <v>10</v>
      </c>
      <c r="H10" s="27">
        <v>5</v>
      </c>
      <c r="I10" s="27">
        <v>48</v>
      </c>
      <c r="J10" s="27">
        <v>8</v>
      </c>
      <c r="K10" s="27">
        <v>13</v>
      </c>
      <c r="L10" s="27">
        <v>16</v>
      </c>
      <c r="M10" s="27">
        <v>11</v>
      </c>
      <c r="N10" s="29">
        <v>0.48480000000000001</v>
      </c>
      <c r="O10" s="25"/>
      <c r="P10" s="27"/>
      <c r="Q10" s="27"/>
      <c r="R10" s="27"/>
      <c r="S10" s="27"/>
      <c r="T10" s="27"/>
      <c r="U10" s="30">
        <v>3</v>
      </c>
      <c r="V10" s="30">
        <v>0</v>
      </c>
      <c r="W10" s="30">
        <v>2</v>
      </c>
      <c r="X10" s="30">
        <v>0</v>
      </c>
      <c r="Y10" s="30">
        <v>7</v>
      </c>
      <c r="Z10" s="27"/>
      <c r="AA10" s="27"/>
      <c r="AB10" s="27"/>
      <c r="AC10" s="27"/>
      <c r="AD10" s="27"/>
      <c r="AE10" s="27"/>
      <c r="AF10" s="71" t="s">
        <v>52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32">
        <v>2011</v>
      </c>
      <c r="C11" s="32"/>
      <c r="D11" s="33" t="s">
        <v>44</v>
      </c>
      <c r="E11" s="34"/>
      <c r="F11" s="35" t="s">
        <v>45</v>
      </c>
      <c r="G11" s="36"/>
      <c r="H11" s="37"/>
      <c r="I11" s="34"/>
      <c r="J11" s="34"/>
      <c r="K11" s="34"/>
      <c r="L11" s="34"/>
      <c r="M11" s="34"/>
      <c r="N11" s="34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SUM(E5:E11)</f>
        <v>16</v>
      </c>
      <c r="F12" s="19">
        <f t="shared" si="0"/>
        <v>1</v>
      </c>
      <c r="G12" s="19">
        <f t="shared" si="0"/>
        <v>10</v>
      </c>
      <c r="H12" s="19">
        <f t="shared" si="0"/>
        <v>5</v>
      </c>
      <c r="I12" s="19">
        <f t="shared" si="0"/>
        <v>48</v>
      </c>
      <c r="J12" s="19">
        <f t="shared" si="0"/>
        <v>8</v>
      </c>
      <c r="K12" s="19">
        <f t="shared" si="0"/>
        <v>13</v>
      </c>
      <c r="L12" s="19">
        <f t="shared" si="0"/>
        <v>16</v>
      </c>
      <c r="M12" s="19">
        <f t="shared" si="0"/>
        <v>11</v>
      </c>
      <c r="N12" s="38">
        <v>0.48499999999999999</v>
      </c>
      <c r="O12" s="39">
        <f t="shared" ref="O12:AE12" si="1">SUM(O5:O11)</f>
        <v>0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3</v>
      </c>
      <c r="V12" s="19">
        <f t="shared" si="1"/>
        <v>0</v>
      </c>
      <c r="W12" s="19">
        <f t="shared" si="1"/>
        <v>2</v>
      </c>
      <c r="X12" s="19">
        <f t="shared" si="1"/>
        <v>0</v>
      </c>
      <c r="Y12" s="19">
        <f t="shared" si="1"/>
        <v>7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1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40"/>
      <c r="D13" s="41">
        <f>SUM(F12:H12)+((I12-F12-G12)/3)+(E12/3)+(Z12*25)+(AA12*25)+(AB12*10)+(AC12*25)+(AD12*20)+(AE12*15)-25</f>
        <v>33.666666666666671</v>
      </c>
      <c r="E13" s="1"/>
      <c r="F13" s="1"/>
      <c r="G13" s="1"/>
      <c r="H13" s="1"/>
      <c r="I13" s="1"/>
      <c r="J13" s="1"/>
      <c r="K13" s="1"/>
      <c r="L13" s="1"/>
      <c r="M13" s="1"/>
      <c r="N13" s="4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43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2"/>
      <c r="O14" s="44"/>
      <c r="P14" s="1"/>
      <c r="Q14" s="45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46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7"/>
      <c r="D15" s="47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8" t="s">
        <v>38</v>
      </c>
      <c r="O15" s="25"/>
      <c r="P15" s="48" t="s">
        <v>33</v>
      </c>
      <c r="Q15" s="13"/>
      <c r="R15" s="13"/>
      <c r="S15" s="13"/>
      <c r="T15" s="49"/>
      <c r="U15" s="49"/>
      <c r="V15" s="49"/>
      <c r="W15" s="49"/>
      <c r="X15" s="49"/>
      <c r="Y15" s="13"/>
      <c r="Z15" s="13"/>
      <c r="AA15" s="13"/>
      <c r="AB15" s="12"/>
      <c r="AC15" s="13"/>
      <c r="AD15" s="13"/>
      <c r="AE15" s="13"/>
      <c r="AF15" s="5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8" t="s">
        <v>17</v>
      </c>
      <c r="C16" s="13"/>
      <c r="D16" s="51"/>
      <c r="E16" s="27">
        <f>PRODUCT(E12)</f>
        <v>16</v>
      </c>
      <c r="F16" s="27">
        <f>PRODUCT(F12)</f>
        <v>1</v>
      </c>
      <c r="G16" s="27">
        <f>PRODUCT(G12)</f>
        <v>10</v>
      </c>
      <c r="H16" s="27">
        <f>PRODUCT(H12)</f>
        <v>5</v>
      </c>
      <c r="I16" s="27">
        <f>PRODUCT(I12)</f>
        <v>48</v>
      </c>
      <c r="J16" s="1"/>
      <c r="K16" s="52">
        <f>PRODUCT((F16+G16)/E16)</f>
        <v>0.6875</v>
      </c>
      <c r="L16" s="52">
        <f>PRODUCT(H16/E16)</f>
        <v>0.3125</v>
      </c>
      <c r="M16" s="52">
        <f>PRODUCT(I16/E16)</f>
        <v>3</v>
      </c>
      <c r="N16" s="29">
        <f>PRODUCT(N12)</f>
        <v>0.48499999999999999</v>
      </c>
      <c r="O16" s="25">
        <v>99</v>
      </c>
      <c r="P16" s="53" t="s">
        <v>34</v>
      </c>
      <c r="Q16" s="54"/>
      <c r="R16" s="54"/>
      <c r="S16" s="55" t="s">
        <v>46</v>
      </c>
      <c r="T16" s="55"/>
      <c r="U16" s="55"/>
      <c r="V16" s="55"/>
      <c r="W16" s="55"/>
      <c r="X16" s="55"/>
      <c r="Y16" s="55"/>
      <c r="Z16" s="55"/>
      <c r="AA16" s="55"/>
      <c r="AB16" s="56"/>
      <c r="AC16" s="55"/>
      <c r="AD16" s="57" t="s">
        <v>39</v>
      </c>
      <c r="AE16" s="57"/>
      <c r="AF16" s="58" t="s">
        <v>49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9" t="s">
        <v>18</v>
      </c>
      <c r="C17" s="60"/>
      <c r="D17" s="61"/>
      <c r="E17" s="27"/>
      <c r="F17" s="27"/>
      <c r="G17" s="27"/>
      <c r="H17" s="27"/>
      <c r="I17" s="27"/>
      <c r="J17" s="1"/>
      <c r="K17" s="52"/>
      <c r="L17" s="52"/>
      <c r="M17" s="52"/>
      <c r="N17" s="29"/>
      <c r="O17" s="62"/>
      <c r="P17" s="63" t="s">
        <v>35</v>
      </c>
      <c r="Q17" s="64"/>
      <c r="R17" s="64"/>
      <c r="S17" s="65" t="s">
        <v>47</v>
      </c>
      <c r="T17" s="65"/>
      <c r="U17" s="65"/>
      <c r="V17" s="65"/>
      <c r="W17" s="65"/>
      <c r="X17" s="65"/>
      <c r="Y17" s="65"/>
      <c r="Z17" s="65"/>
      <c r="AA17" s="65"/>
      <c r="AB17" s="66"/>
      <c r="AC17" s="65"/>
      <c r="AD17" s="67" t="s">
        <v>48</v>
      </c>
      <c r="AE17" s="67"/>
      <c r="AF17" s="68" t="s">
        <v>50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9" t="s">
        <v>19</v>
      </c>
      <c r="C18" s="70"/>
      <c r="D18" s="71"/>
      <c r="E18" s="30">
        <f>PRODUCT(U12)</f>
        <v>3</v>
      </c>
      <c r="F18" s="30">
        <f>PRODUCT(V12)</f>
        <v>0</v>
      </c>
      <c r="G18" s="30">
        <f>PRODUCT(W12)</f>
        <v>2</v>
      </c>
      <c r="H18" s="30">
        <f>PRODUCT(X12)</f>
        <v>0</v>
      </c>
      <c r="I18" s="30">
        <f>PRODUCT(Y12)</f>
        <v>7</v>
      </c>
      <c r="J18" s="1"/>
      <c r="K18" s="72">
        <f>PRODUCT((F18+G18)/E18)</f>
        <v>0.66666666666666663</v>
      </c>
      <c r="L18" s="72">
        <f>PRODUCT(H18/E18)</f>
        <v>0</v>
      </c>
      <c r="M18" s="72">
        <f>PRODUCT(I18/E18)</f>
        <v>2.3333333333333335</v>
      </c>
      <c r="N18" s="73">
        <v>0.5</v>
      </c>
      <c r="O18" s="25">
        <v>14</v>
      </c>
      <c r="P18" s="63" t="s">
        <v>36</v>
      </c>
      <c r="Q18" s="64"/>
      <c r="R18" s="64"/>
      <c r="S18" s="65" t="s">
        <v>47</v>
      </c>
      <c r="T18" s="65"/>
      <c r="U18" s="65"/>
      <c r="V18" s="65"/>
      <c r="W18" s="65"/>
      <c r="X18" s="65"/>
      <c r="Y18" s="65"/>
      <c r="Z18" s="65"/>
      <c r="AA18" s="65"/>
      <c r="AB18" s="66"/>
      <c r="AC18" s="65"/>
      <c r="AD18" s="67" t="s">
        <v>48</v>
      </c>
      <c r="AE18" s="67"/>
      <c r="AF18" s="68" t="s">
        <v>50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74" t="s">
        <v>20</v>
      </c>
      <c r="C19" s="75"/>
      <c r="D19" s="76"/>
      <c r="E19" s="19">
        <f>SUM(E16:E18)</f>
        <v>19</v>
      </c>
      <c r="F19" s="19">
        <f>SUM(F16:F18)</f>
        <v>1</v>
      </c>
      <c r="G19" s="19">
        <f>SUM(G16:G18)</f>
        <v>12</v>
      </c>
      <c r="H19" s="19">
        <f>SUM(H16:H18)</f>
        <v>5</v>
      </c>
      <c r="I19" s="19">
        <f>SUM(I16:I18)</f>
        <v>55</v>
      </c>
      <c r="J19" s="1"/>
      <c r="K19" s="77">
        <f>PRODUCT((F19+G19)/E19)</f>
        <v>0.68421052631578949</v>
      </c>
      <c r="L19" s="77">
        <f>PRODUCT(H19/E19)</f>
        <v>0.26315789473684209</v>
      </c>
      <c r="M19" s="77">
        <f>PRODUCT(I19/E19)</f>
        <v>2.8947368421052633</v>
      </c>
      <c r="N19" s="38">
        <f>PRODUCT(I19/O19)</f>
        <v>0.48672566371681414</v>
      </c>
      <c r="O19" s="25">
        <f>SUM(O16:O18)</f>
        <v>113</v>
      </c>
      <c r="P19" s="78" t="s">
        <v>37</v>
      </c>
      <c r="Q19" s="79"/>
      <c r="R19" s="79"/>
      <c r="S19" s="80" t="s">
        <v>47</v>
      </c>
      <c r="T19" s="80"/>
      <c r="U19" s="80"/>
      <c r="V19" s="80"/>
      <c r="W19" s="80"/>
      <c r="X19" s="80"/>
      <c r="Y19" s="80"/>
      <c r="Z19" s="80"/>
      <c r="AA19" s="80"/>
      <c r="AB19" s="81"/>
      <c r="AC19" s="80"/>
      <c r="AD19" s="82" t="s">
        <v>48</v>
      </c>
      <c r="AE19" s="82"/>
      <c r="AF19" s="83" t="s">
        <v>50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43"/>
      <c r="C20" s="43"/>
      <c r="D20" s="43"/>
      <c r="E20" s="43"/>
      <c r="F20" s="43"/>
      <c r="G20" s="43"/>
      <c r="H20" s="43"/>
      <c r="I20" s="43"/>
      <c r="J20" s="1"/>
      <c r="K20" s="43"/>
      <c r="L20" s="43"/>
      <c r="M20" s="43"/>
      <c r="N20" s="42"/>
      <c r="O20" s="25"/>
      <c r="P20" s="1"/>
      <c r="Q20" s="45"/>
      <c r="R20" s="1"/>
      <c r="S20" s="1"/>
      <c r="T20" s="25"/>
      <c r="U20" s="25"/>
      <c r="V20" s="84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56</v>
      </c>
      <c r="E21" s="1"/>
      <c r="F21" s="25"/>
      <c r="G21" s="1"/>
      <c r="H21" s="1"/>
      <c r="I21" s="1"/>
      <c r="J21" s="1"/>
      <c r="K21" s="1"/>
      <c r="L21" s="1"/>
      <c r="M21" s="1"/>
      <c r="N21" s="45"/>
      <c r="O21" s="25"/>
      <c r="P21" s="1"/>
      <c r="Q21" s="45"/>
      <c r="R21" s="1"/>
      <c r="S21" s="1"/>
      <c r="T21" s="25"/>
      <c r="U21" s="25"/>
      <c r="V21" s="84"/>
      <c r="W21" s="1"/>
      <c r="X21" s="1"/>
      <c r="Y21" s="1"/>
      <c r="Z21" s="1"/>
      <c r="AA21" s="1"/>
      <c r="AB21" s="25"/>
      <c r="AC21" s="1"/>
      <c r="AD21" s="1"/>
      <c r="AE21" s="1"/>
      <c r="AF21" s="46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57</v>
      </c>
      <c r="E22" s="1"/>
      <c r="F22" s="25"/>
      <c r="G22" s="1"/>
      <c r="H22" s="1"/>
      <c r="I22" s="1"/>
      <c r="J22" s="1"/>
      <c r="K22" s="1"/>
      <c r="L22" s="1"/>
      <c r="M22" s="1"/>
      <c r="N22" s="45"/>
      <c r="O22" s="25"/>
      <c r="P22" s="1"/>
      <c r="Q22" s="45"/>
      <c r="R22" s="1"/>
      <c r="S22" s="1"/>
      <c r="T22" s="25"/>
      <c r="U22" s="25"/>
      <c r="V22" s="84"/>
      <c r="W22" s="1"/>
      <c r="X22" s="1"/>
      <c r="Y22" s="1"/>
      <c r="Z22" s="1"/>
      <c r="AA22" s="1"/>
      <c r="AB22" s="25"/>
      <c r="AC22" s="1"/>
      <c r="AD22" s="1"/>
      <c r="AE22" s="1"/>
      <c r="AF22" s="46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58</v>
      </c>
      <c r="E23" s="1"/>
      <c r="F23" s="25"/>
      <c r="G23" s="1"/>
      <c r="H23" s="1"/>
      <c r="I23" s="1"/>
      <c r="J23" s="1"/>
      <c r="K23" s="1"/>
      <c r="L23" s="1"/>
      <c r="M23" s="1"/>
      <c r="N23" s="45"/>
      <c r="O23" s="25"/>
      <c r="P23" s="1"/>
      <c r="Q23" s="45"/>
      <c r="R23" s="1"/>
      <c r="S23" s="1"/>
      <c r="T23" s="25"/>
      <c r="U23" s="25"/>
      <c r="V23" s="84"/>
      <c r="W23" s="1"/>
      <c r="X23" s="1"/>
      <c r="Y23" s="1"/>
      <c r="Z23" s="1"/>
      <c r="AA23" s="1"/>
      <c r="AB23" s="25"/>
      <c r="AC23" s="1"/>
      <c r="AD23" s="1"/>
      <c r="AE23" s="1"/>
      <c r="AF23" s="46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8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8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8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8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8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8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8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8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8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8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8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8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8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8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8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8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8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8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8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8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2019-01-26T13:24:01Z</dcterms:modified>
</cp:coreProperties>
</file>