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1" i="1" l="1"/>
  <c r="AE14" i="1"/>
  <c r="AD14" i="1"/>
  <c r="AC14" i="1"/>
  <c r="AB14" i="1"/>
  <c r="AA14" i="1"/>
  <c r="Z14" i="1"/>
  <c r="Y14" i="1"/>
  <c r="I20" i="1"/>
  <c r="X14" i="1"/>
  <c r="H20" i="1"/>
  <c r="L20" i="1" s="1"/>
  <c r="W14" i="1"/>
  <c r="G20" i="1" s="1"/>
  <c r="G21" i="1" s="1"/>
  <c r="V14" i="1"/>
  <c r="F20" i="1" s="1"/>
  <c r="U14" i="1"/>
  <c r="E20" i="1"/>
  <c r="T14" i="1"/>
  <c r="S14" i="1"/>
  <c r="R14" i="1"/>
  <c r="Q14" i="1"/>
  <c r="P14" i="1"/>
  <c r="M14" i="1"/>
  <c r="L14" i="1"/>
  <c r="K14" i="1"/>
  <c r="J14" i="1"/>
  <c r="I14" i="1"/>
  <c r="H14" i="1"/>
  <c r="H18" i="1"/>
  <c r="G14" i="1"/>
  <c r="G18" i="1"/>
  <c r="F14" i="1"/>
  <c r="F18" i="1"/>
  <c r="E14" i="1"/>
  <c r="E18" i="1"/>
  <c r="N18" i="1"/>
  <c r="M20" i="1"/>
  <c r="E21" i="1"/>
  <c r="D15" i="1"/>
  <c r="K18" i="1"/>
  <c r="H21" i="1"/>
  <c r="L18" i="1"/>
  <c r="I18" i="1"/>
  <c r="I21" i="1"/>
  <c r="N21" i="1" s="1"/>
  <c r="M18" i="1"/>
  <c r="L21" i="1"/>
  <c r="K20" i="1" l="1"/>
  <c r="F21" i="1"/>
  <c r="K21" i="1" s="1"/>
  <c r="M21" i="1"/>
</calcChain>
</file>

<file path=xl/sharedStrings.xml><?xml version="1.0" encoding="utf-8"?>
<sst xmlns="http://schemas.openxmlformats.org/spreadsheetml/2006/main" count="86" uniqueCount="55">
  <si>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</si>
  <si>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</si>
  <si>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</si>
  <si>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</si>
  <si>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</si>
  <si>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</si>
  <si>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</si>
  <si>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</si>
  <si>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</si>
  <si>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</si>
  <si>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</si>
  <si>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</si>
  <si>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</si>
  <si>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</si>
  <si>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</si>
  <si>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</si>
  <si>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</si>
  <si>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</si>
  <si>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</si>
  <si>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</si>
  <si>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</si>
  <si>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</si>
  <si>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</si>
  <si>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</si>
  <si>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</si>
  <si>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</si>
  <si>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</si>
  <si>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</si>
  <si>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</si>
  <si>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</si>
  <si>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</si>
  <si>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</si>
  <si>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</si>
  <si>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</si>
  <si>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</si>
  <si>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</si>
  <si>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</si>
  <si>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</si>
  <si>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</si>
  <si>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</si>
  <si>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</si>
  <si>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Jenna Moilanen</t>
  </si>
  <si>
    <t>28.12.1979</t>
  </si>
  <si>
    <t>Valo</t>
  </si>
  <si>
    <t>12.05. 2010  Valo - YPJ  0-1  (1-1, 4-4, 0-1)</t>
  </si>
  <si>
    <t>15.05. 2010  ViU - Valo  2-1  (12-8, 3-4, 2-0)</t>
  </si>
  <si>
    <t>2.  ottelu</t>
  </si>
  <si>
    <t xml:space="preserve">  30 v   4 kk 14 pv</t>
  </si>
  <si>
    <t xml:space="preserve">  30 v   4 kk 17 pv</t>
  </si>
  <si>
    <t>12.</t>
  </si>
  <si>
    <t>alemmat pudotuspelit</t>
  </si>
  <si>
    <t>suomensarja</t>
  </si>
  <si>
    <t>ykköspesis</t>
  </si>
  <si>
    <t>Kiri = Jyväskylän Kiri  (1930), kasvattajaseura</t>
  </si>
  <si>
    <t>Valo = Jyväskylän Valo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</si>
</sst>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2002</v>
      </c>
      <c r="C4" s="84"/>
      <c r="D4" s="85" t="s">
        <v>43</v>
      </c>
      <c r="E4" s="83"/>
      <c r="F4" s="86" t="s">
        <v>51</v>
      </c>
      <c r="G4" s="83"/>
      <c r="H4" s="83"/>
      <c r="I4" s="83"/>
      <c r="J4" s="83"/>
      <c r="K4" s="83"/>
      <c r="L4" s="83"/>
      <c r="M4" s="83"/>
      <c r="N4" s="8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2003</v>
      </c>
      <c r="C5" s="84"/>
      <c r="D5" s="85" t="s">
        <v>43</v>
      </c>
      <c r="E5" s="83"/>
      <c r="F5" s="86" t="s">
        <v>51</v>
      </c>
      <c r="G5" s="83"/>
      <c r="H5" s="83"/>
      <c r="I5" s="83"/>
      <c r="J5" s="83"/>
      <c r="K5" s="83"/>
      <c r="L5" s="83"/>
      <c r="M5" s="83"/>
      <c r="N5" s="8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2004</v>
      </c>
      <c r="C6" s="84"/>
      <c r="D6" s="85" t="s">
        <v>43</v>
      </c>
      <c r="E6" s="83"/>
      <c r="F6" s="86" t="s">
        <v>51</v>
      </c>
      <c r="G6" s="83"/>
      <c r="H6" s="83"/>
      <c r="I6" s="83"/>
      <c r="J6" s="83"/>
      <c r="K6" s="83"/>
      <c r="L6" s="83"/>
      <c r="M6" s="83"/>
      <c r="N6" s="8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2005</v>
      </c>
      <c r="C7" s="84"/>
      <c r="D7" s="85" t="s">
        <v>43</v>
      </c>
      <c r="E7" s="83"/>
      <c r="F7" s="86" t="s">
        <v>51</v>
      </c>
      <c r="G7" s="83"/>
      <c r="H7" s="83"/>
      <c r="I7" s="83"/>
      <c r="J7" s="83"/>
      <c r="K7" s="83"/>
      <c r="L7" s="83"/>
      <c r="M7" s="83"/>
      <c r="N7" s="8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2006</v>
      </c>
      <c r="C8" s="84"/>
      <c r="D8" s="85" t="s">
        <v>43</v>
      </c>
      <c r="E8" s="83"/>
      <c r="F8" s="86" t="s">
        <v>51</v>
      </c>
      <c r="G8" s="83"/>
      <c r="H8" s="83"/>
      <c r="I8" s="83"/>
      <c r="J8" s="83"/>
      <c r="K8" s="83"/>
      <c r="L8" s="83"/>
      <c r="M8" s="83"/>
      <c r="N8" s="87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2007</v>
      </c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9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2008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2009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2010</v>
      </c>
      <c r="C12" s="43" t="s">
        <v>49</v>
      </c>
      <c r="D12" s="41" t="s">
        <v>43</v>
      </c>
      <c r="E12" s="27">
        <v>24</v>
      </c>
      <c r="F12" s="27">
        <v>0</v>
      </c>
      <c r="G12" s="27">
        <v>4</v>
      </c>
      <c r="H12" s="27">
        <v>1</v>
      </c>
      <c r="I12" s="27">
        <v>28</v>
      </c>
      <c r="J12" s="27">
        <v>12</v>
      </c>
      <c r="K12" s="27">
        <v>4</v>
      </c>
      <c r="L12" s="27">
        <v>6</v>
      </c>
      <c r="M12" s="27">
        <v>4</v>
      </c>
      <c r="N12" s="29">
        <v>0.29470000000000002</v>
      </c>
      <c r="O12" s="25"/>
      <c r="P12" s="27"/>
      <c r="Q12" s="27"/>
      <c r="R12" s="27"/>
      <c r="S12" s="27"/>
      <c r="T12" s="27"/>
      <c r="U12" s="30">
        <v>6</v>
      </c>
      <c r="V12" s="30">
        <v>0</v>
      </c>
      <c r="W12" s="30">
        <v>0</v>
      </c>
      <c r="X12" s="30">
        <v>1</v>
      </c>
      <c r="Y12" s="30">
        <v>9</v>
      </c>
      <c r="Z12" s="27"/>
      <c r="AA12" s="27"/>
      <c r="AB12" s="27"/>
      <c r="AC12" s="27"/>
      <c r="AD12" s="27"/>
      <c r="AE12" s="27"/>
      <c r="AF12" s="64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8">
        <v>2011</v>
      </c>
      <c r="C13" s="89"/>
      <c r="D13" s="90" t="s">
        <v>43</v>
      </c>
      <c r="E13" s="91"/>
      <c r="F13" s="91" t="s">
        <v>52</v>
      </c>
      <c r="G13" s="92"/>
      <c r="H13" s="89"/>
      <c r="I13" s="88"/>
      <c r="J13" s="88"/>
      <c r="K13" s="88"/>
      <c r="L13" s="88"/>
      <c r="M13" s="88"/>
      <c r="N13" s="88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24</v>
      </c>
      <c r="F14" s="19">
        <f t="shared" si="0"/>
        <v>0</v>
      </c>
      <c r="G14" s="19">
        <f t="shared" si="0"/>
        <v>4</v>
      </c>
      <c r="H14" s="19">
        <f t="shared" si="0"/>
        <v>1</v>
      </c>
      <c r="I14" s="19">
        <f t="shared" si="0"/>
        <v>28</v>
      </c>
      <c r="J14" s="19">
        <f t="shared" si="0"/>
        <v>12</v>
      </c>
      <c r="K14" s="19">
        <f t="shared" si="0"/>
        <v>4</v>
      </c>
      <c r="L14" s="19">
        <f t="shared" si="0"/>
        <v>6</v>
      </c>
      <c r="M14" s="19">
        <f t="shared" si="0"/>
        <v>4</v>
      </c>
      <c r="N14" s="31">
        <v>0.29499999999999998</v>
      </c>
      <c r="O14" s="32"/>
      <c r="P14" s="19">
        <f t="shared" ref="P14:AE14" si="1">SUM(P4:P13)</f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6</v>
      </c>
      <c r="V14" s="19">
        <f t="shared" si="1"/>
        <v>0</v>
      </c>
      <c r="W14" s="19">
        <f t="shared" si="1"/>
        <v>0</v>
      </c>
      <c r="X14" s="19">
        <f t="shared" si="1"/>
        <v>1</v>
      </c>
      <c r="Y14" s="19">
        <f t="shared" si="1"/>
        <v>9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3"/>
      <c r="D15" s="34">
        <f>SUM(F14:H14)+((I14-F14-G14)/3)+(E14/3)+(Z14*25)+(AA14*25)+(AB14*10)+(AC14*25)+(AD14*20)+(AE14*15)</f>
        <v>21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2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24</v>
      </c>
      <c r="F18" s="27">
        <f>PRODUCT(F14)</f>
        <v>0</v>
      </c>
      <c r="G18" s="27">
        <f>PRODUCT(G14)</f>
        <v>4</v>
      </c>
      <c r="H18" s="27">
        <f>PRODUCT(H14)</f>
        <v>1</v>
      </c>
      <c r="I18" s="27">
        <f>PRODUCT(I14)</f>
        <v>28</v>
      </c>
      <c r="J18" s="1"/>
      <c r="K18" s="45">
        <f>PRODUCT((F18+G18)/E18)</f>
        <v>0.16666666666666666</v>
      </c>
      <c r="L18" s="45">
        <f>PRODUCT(H18/E18)</f>
        <v>4.1666666666666664E-2</v>
      </c>
      <c r="M18" s="45">
        <f>PRODUCT(I18/E18)</f>
        <v>1.1666666666666667</v>
      </c>
      <c r="N18" s="29">
        <f>PRODUCT(N14)</f>
        <v>0.29499999999999998</v>
      </c>
      <c r="O18" s="25">
        <v>95</v>
      </c>
      <c r="P18" s="46" t="s">
        <v>34</v>
      </c>
      <c r="Q18" s="47"/>
      <c r="R18" s="47"/>
      <c r="S18" s="48" t="s">
        <v>44</v>
      </c>
      <c r="T18" s="48"/>
      <c r="U18" s="48"/>
      <c r="V18" s="48"/>
      <c r="W18" s="48"/>
      <c r="X18" s="48"/>
      <c r="Y18" s="48"/>
      <c r="Z18" s="48"/>
      <c r="AA18" s="48"/>
      <c r="AB18" s="49"/>
      <c r="AC18" s="48"/>
      <c r="AD18" s="50" t="s">
        <v>39</v>
      </c>
      <c r="AE18" s="50"/>
      <c r="AF18" s="51" t="s">
        <v>47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27"/>
      <c r="F19" s="27"/>
      <c r="G19" s="27"/>
      <c r="H19" s="27"/>
      <c r="I19" s="27"/>
      <c r="J19" s="1"/>
      <c r="K19" s="45"/>
      <c r="L19" s="45"/>
      <c r="M19" s="45"/>
      <c r="N19" s="29"/>
      <c r="O19" s="55"/>
      <c r="P19" s="56" t="s">
        <v>35</v>
      </c>
      <c r="Q19" s="57"/>
      <c r="R19" s="57"/>
      <c r="S19" s="58" t="s">
        <v>45</v>
      </c>
      <c r="T19" s="58"/>
      <c r="U19" s="58"/>
      <c r="V19" s="58"/>
      <c r="W19" s="58"/>
      <c r="X19" s="58"/>
      <c r="Y19" s="58"/>
      <c r="Z19" s="58"/>
      <c r="AA19" s="58"/>
      <c r="AB19" s="59"/>
      <c r="AC19" s="58"/>
      <c r="AD19" s="60" t="s">
        <v>46</v>
      </c>
      <c r="AE19" s="60"/>
      <c r="AF19" s="61" t="s">
        <v>48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19</v>
      </c>
      <c r="C20" s="63"/>
      <c r="D20" s="64"/>
      <c r="E20" s="30">
        <f>PRODUCT(U14)</f>
        <v>6</v>
      </c>
      <c r="F20" s="30">
        <f>PRODUCT(V14)</f>
        <v>0</v>
      </c>
      <c r="G20" s="30">
        <f>PRODUCT(W14)</f>
        <v>0</v>
      </c>
      <c r="H20" s="30">
        <f>PRODUCT(X14)</f>
        <v>1</v>
      </c>
      <c r="I20" s="30">
        <f>PRODUCT(Y14)</f>
        <v>9</v>
      </c>
      <c r="J20" s="1"/>
      <c r="K20" s="65">
        <f>PRODUCT((F20+G20)/E20)</f>
        <v>0</v>
      </c>
      <c r="L20" s="65">
        <f>PRODUCT(H20/E20)</f>
        <v>0.16666666666666666</v>
      </c>
      <c r="M20" s="65">
        <f>PRODUCT(I20/E20)</f>
        <v>1.5</v>
      </c>
      <c r="N20" s="66">
        <v>0.32100000000000001</v>
      </c>
      <c r="O20" s="25">
        <v>28</v>
      </c>
      <c r="P20" s="56" t="s">
        <v>36</v>
      </c>
      <c r="Q20" s="57"/>
      <c r="R20" s="57"/>
      <c r="S20" s="58" t="s">
        <v>45</v>
      </c>
      <c r="T20" s="58"/>
      <c r="U20" s="58"/>
      <c r="V20" s="58"/>
      <c r="W20" s="58"/>
      <c r="X20" s="58"/>
      <c r="Y20" s="58"/>
      <c r="Z20" s="58"/>
      <c r="AA20" s="58"/>
      <c r="AB20" s="59"/>
      <c r="AC20" s="58"/>
      <c r="AD20" s="60" t="s">
        <v>46</v>
      </c>
      <c r="AE20" s="60"/>
      <c r="AF20" s="61" t="s">
        <v>48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7" t="s">
        <v>20</v>
      </c>
      <c r="C21" s="68"/>
      <c r="D21" s="69"/>
      <c r="E21" s="19">
        <f>SUM(E18:E20)</f>
        <v>30</v>
      </c>
      <c r="F21" s="19">
        <f>SUM(F18:F20)</f>
        <v>0</v>
      </c>
      <c r="G21" s="19">
        <f>SUM(G18:G20)</f>
        <v>4</v>
      </c>
      <c r="H21" s="19">
        <f>SUM(H18:H20)</f>
        <v>2</v>
      </c>
      <c r="I21" s="19">
        <f>SUM(I18:I20)</f>
        <v>37</v>
      </c>
      <c r="J21" s="1"/>
      <c r="K21" s="70">
        <f>PRODUCT((F21+G21)/E21)</f>
        <v>0.13333333333333333</v>
      </c>
      <c r="L21" s="70">
        <f>PRODUCT(H21/E21)</f>
        <v>6.6666666666666666E-2</v>
      </c>
      <c r="M21" s="70">
        <f>PRODUCT(I21/E21)</f>
        <v>1.2333333333333334</v>
      </c>
      <c r="N21" s="31">
        <f>PRODUCT(I21/O21)</f>
        <v>0.30081300813008133</v>
      </c>
      <c r="O21" s="25">
        <f>SUM(O18:O20)</f>
        <v>123</v>
      </c>
      <c r="P21" s="71" t="s">
        <v>37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4"/>
      <c r="AC21" s="73"/>
      <c r="AD21" s="73"/>
      <c r="AE21" s="75"/>
      <c r="AF21" s="76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53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54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8"/>
      <c r="N28" s="78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35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78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79"/>
      <c r="AI36" s="79"/>
      <c r="AJ36" s="79"/>
      <c r="AK36" s="79"/>
      <c r="AL36" s="7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9"/>
      <c r="AI37" s="79"/>
      <c r="AJ37" s="79"/>
      <c r="AK37" s="79"/>
      <c r="AL37" s="79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8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8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2019-01-26T13:23:08Z</dcterms:modified>
</cp:coreProperties>
</file>