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2" l="1"/>
  <c r="M7" i="2"/>
  <c r="I7" i="2"/>
  <c r="O12" i="1" l="1"/>
  <c r="O11" i="1"/>
  <c r="O10" i="1"/>
  <c r="O9" i="1"/>
  <c r="O8" i="1"/>
  <c r="O7" i="1"/>
  <c r="O13" i="1" s="1"/>
  <c r="M12" i="1"/>
  <c r="M11" i="1"/>
  <c r="M10" i="1"/>
  <c r="M9" i="1"/>
  <c r="M8" i="1"/>
  <c r="M7" i="1"/>
  <c r="M13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I18" i="1"/>
  <c r="S13" i="1"/>
  <c r="H18" i="1"/>
  <c r="R13" i="1"/>
  <c r="G18" i="1"/>
  <c r="Q13" i="1"/>
  <c r="F18" i="1"/>
  <c r="P13" i="1"/>
  <c r="E18" i="1"/>
  <c r="L13" i="1"/>
  <c r="K13" i="1"/>
  <c r="J13" i="1"/>
  <c r="I13" i="1"/>
  <c r="I17" i="1" s="1"/>
  <c r="H13" i="1"/>
  <c r="H17" i="1" s="1"/>
  <c r="G13" i="1"/>
  <c r="G17" i="1" s="1"/>
  <c r="F13" i="1"/>
  <c r="F17" i="1"/>
  <c r="E13" i="1"/>
  <c r="E17" i="1"/>
  <c r="E20" i="1" s="1"/>
  <c r="K18" i="1"/>
  <c r="L18" i="1"/>
  <c r="N18" i="1"/>
  <c r="M18" i="1"/>
  <c r="D14" i="1"/>
  <c r="F20" i="1"/>
  <c r="H20" i="1" l="1"/>
  <c r="L20" i="1" s="1"/>
  <c r="L17" i="1"/>
  <c r="O17" i="1"/>
  <c r="O20" i="1" s="1"/>
  <c r="N13" i="1"/>
  <c r="N17" i="1" s="1"/>
  <c r="G20" i="1"/>
  <c r="K20" i="1" s="1"/>
  <c r="K17" i="1"/>
  <c r="I20" i="1"/>
  <c r="M17" i="1"/>
  <c r="M20" i="1" l="1"/>
  <c r="N20" i="1"/>
</calcChain>
</file>

<file path=xl/sharedStrings.xml><?xml version="1.0" encoding="utf-8"?>
<sst xmlns="http://schemas.openxmlformats.org/spreadsheetml/2006/main" count="155" uniqueCount="106">
  <si>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</si>
  <si>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</si>
  <si>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</si>
  <si>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</si>
  <si>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</si>
  <si>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</si>
  <si>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</si>
  <si>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</si>
  <si>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</si>
  <si>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</si>
  <si>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</si>
  <si>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</si>
  <si>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</si>
  <si>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</si>
  <si>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</si>
  <si>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</si>
  <si>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</si>
  <si>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</si>
  <si>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</si>
  <si>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</si>
  <si>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</si>
  <si>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</si>
  <si>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</si>
  <si>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</si>
  <si>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</si>
  <si>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</si>
  <si>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</si>
  <si>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</si>
  <si>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</si>
  <si>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</si>
  <si>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</si>
  <si>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</si>
  <si>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</si>
  <si>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</si>
  <si>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</si>
  <si>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Kirittäret = Jyväskylän Etukenttä Oy  (1998)</t>
  </si>
  <si>
    <t>Kiri = Jyväskylän Kiri  (1930)</t>
  </si>
  <si>
    <t>3.</t>
  </si>
  <si>
    <t xml:space="preserve">Kiri </t>
  </si>
  <si>
    <t>play off</t>
  </si>
  <si>
    <t>5.</t>
  </si>
  <si>
    <t>Kirittäret</t>
  </si>
  <si>
    <t>8.</t>
  </si>
  <si>
    <t>2.</t>
  </si>
  <si>
    <t>1.</t>
  </si>
  <si>
    <t>Marjo Minkkinen</t>
  </si>
  <si>
    <t>30.5.1979</t>
  </si>
  <si>
    <t>ENSIMMÄISET</t>
  </si>
  <si>
    <t>Ottelu</t>
  </si>
  <si>
    <t>1.  ottelu</t>
  </si>
  <si>
    <t>Lyöty juoksu</t>
  </si>
  <si>
    <t>Tuotu juoksu</t>
  </si>
  <si>
    <t>Kunnari</t>
  </si>
  <si>
    <t>10.05. 1998  Kiri - Virkiä  0-1  (4-4, 1-5)</t>
  </si>
  <si>
    <t>3.  ottelu</t>
  </si>
  <si>
    <t>21.05. 1998  Kiri - YPJ  2-0  (4-3, 2-0)</t>
  </si>
  <si>
    <t>26.07. 1998  Kiri - Pesäkarhut  2-0  (11-2, 17-5)</t>
  </si>
  <si>
    <t>16.  ottelu</t>
  </si>
  <si>
    <t xml:space="preserve">  18 v 11 kk 10 pv</t>
  </si>
  <si>
    <t xml:space="preserve">  18 v 11 kk 21 pv</t>
  </si>
  <si>
    <t xml:space="preserve">  19 v   1 kk 26 pv</t>
  </si>
  <si>
    <t>Kiri  2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</si>
  <si>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</si>
  <si>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</si>
  <si>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</si>
  <si>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</si>
  <si>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</si>
  <si>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</si>
  <si>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</si>
  <si>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</si>
  <si>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</si>
  <si>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</si>
  <si>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</si>
  <si>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</si>
  <si>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</si>
  <si>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</si>
  <si>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</si>
  <si>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1996  Kitee</t>
  </si>
  <si>
    <t>Itä</t>
  </si>
  <si>
    <t>Kiri</t>
  </si>
  <si>
    <t>Markku Koso</t>
  </si>
  <si>
    <t>4304</t>
  </si>
  <si>
    <t>16.07. 1995  Alajärvi</t>
  </si>
  <si>
    <t>Martti Rahkonen</t>
  </si>
  <si>
    <t>3643</t>
  </si>
  <si>
    <t>17.08. 1997  Hyvinkää</t>
  </si>
  <si>
    <t>II p</t>
  </si>
  <si>
    <t>Pertti Laakso</t>
  </si>
  <si>
    <t>2652</t>
  </si>
  <si>
    <t xml:space="preserve">  0-2  (2-3, 1-3)</t>
  </si>
  <si>
    <t>3p</t>
  </si>
  <si>
    <t>4/6</t>
  </si>
  <si>
    <t>2/3</t>
  </si>
  <si>
    <t>2/2</t>
  </si>
  <si>
    <t>0/1</t>
  </si>
  <si>
    <t xml:space="preserve">  0-2  (1-2, 4-6)</t>
  </si>
  <si>
    <t>s</t>
  </si>
  <si>
    <t>3/7</t>
  </si>
  <si>
    <t>1/3</t>
  </si>
  <si>
    <t xml:space="preserve">  0-2  (0-6, 6-7)</t>
  </si>
  <si>
    <t>jok</t>
  </si>
  <si>
    <t>3/4</t>
  </si>
  <si>
    <t>1/1</t>
  </si>
  <si>
    <t>1/2</t>
  </si>
  <si>
    <t>10/17</t>
  </si>
  <si>
    <t>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</si>
</sst>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3" xfId="0" quotePrefix="1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/>
    <xf numFmtId="49" fontId="1" fillId="8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quotePrefix="1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.5703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78">
        <v>1995</v>
      </c>
      <c r="C4" s="78"/>
      <c r="D4" s="79" t="s">
        <v>61</v>
      </c>
      <c r="E4" s="78"/>
      <c r="F4" s="80" t="s">
        <v>62</v>
      </c>
      <c r="G4" s="81"/>
      <c r="H4" s="82"/>
      <c r="I4" s="78"/>
      <c r="J4" s="78"/>
      <c r="K4" s="78"/>
      <c r="L4" s="78"/>
      <c r="M4" s="78"/>
      <c r="N4" s="8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78">
        <v>1996</v>
      </c>
      <c r="C5" s="78"/>
      <c r="D5" s="79" t="s">
        <v>61</v>
      </c>
      <c r="E5" s="78"/>
      <c r="F5" s="80" t="s">
        <v>62</v>
      </c>
      <c r="G5" s="81"/>
      <c r="H5" s="82"/>
      <c r="I5" s="78"/>
      <c r="J5" s="78"/>
      <c r="K5" s="78"/>
      <c r="L5" s="78"/>
      <c r="M5" s="78"/>
      <c r="N5" s="8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1997</v>
      </c>
      <c r="C6" s="27"/>
      <c r="D6" s="41"/>
      <c r="E6" s="27"/>
      <c r="F6" s="112"/>
      <c r="G6" s="27"/>
      <c r="H6" s="112"/>
      <c r="I6" s="27"/>
      <c r="J6" s="27"/>
      <c r="K6" s="27"/>
      <c r="L6" s="27"/>
      <c r="M6" s="27"/>
      <c r="N6" s="11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1998</v>
      </c>
      <c r="C7" s="27" t="s">
        <v>37</v>
      </c>
      <c r="D7" s="29" t="s">
        <v>38</v>
      </c>
      <c r="E7" s="60">
        <v>17</v>
      </c>
      <c r="F7" s="27">
        <v>0</v>
      </c>
      <c r="G7" s="27">
        <v>1</v>
      </c>
      <c r="H7" s="27">
        <v>4</v>
      </c>
      <c r="I7" s="27">
        <v>20</v>
      </c>
      <c r="J7" s="27">
        <v>7</v>
      </c>
      <c r="K7" s="27">
        <v>4</v>
      </c>
      <c r="L7" s="27">
        <v>8</v>
      </c>
      <c r="M7" s="27">
        <f t="shared" ref="M7:M12" si="0">PRODUCT(F7+G7)</f>
        <v>1</v>
      </c>
      <c r="N7" s="30">
        <v>0.32800000000000001</v>
      </c>
      <c r="O7" s="37">
        <f t="shared" ref="O7:O12" si="1">PRODUCT(I7/N7)</f>
        <v>60.975609756097562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>
        <v>1</v>
      </c>
      <c r="AF7" s="14" t="s">
        <v>39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1999</v>
      </c>
      <c r="C8" s="27" t="s">
        <v>40</v>
      </c>
      <c r="D8" s="29" t="s">
        <v>41</v>
      </c>
      <c r="E8" s="60">
        <v>20</v>
      </c>
      <c r="F8" s="27">
        <v>2</v>
      </c>
      <c r="G8" s="27">
        <v>4</v>
      </c>
      <c r="H8" s="27">
        <v>14</v>
      </c>
      <c r="I8" s="27">
        <v>44</v>
      </c>
      <c r="J8" s="27">
        <v>20</v>
      </c>
      <c r="K8" s="27">
        <v>13</v>
      </c>
      <c r="L8" s="27">
        <v>5</v>
      </c>
      <c r="M8" s="27">
        <f t="shared" si="0"/>
        <v>6</v>
      </c>
      <c r="N8" s="30">
        <v>0.34599999999999997</v>
      </c>
      <c r="O8" s="37">
        <f t="shared" si="1"/>
        <v>127.16763005780348</v>
      </c>
      <c r="P8" s="27">
        <v>3</v>
      </c>
      <c r="Q8" s="27">
        <v>0</v>
      </c>
      <c r="R8" s="27">
        <v>0</v>
      </c>
      <c r="S8" s="27">
        <v>2</v>
      </c>
      <c r="T8" s="27">
        <v>5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39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2000</v>
      </c>
      <c r="C9" s="27" t="s">
        <v>42</v>
      </c>
      <c r="D9" s="29" t="s">
        <v>41</v>
      </c>
      <c r="E9" s="60">
        <v>22</v>
      </c>
      <c r="F9" s="27">
        <v>1</v>
      </c>
      <c r="G9" s="42">
        <v>4</v>
      </c>
      <c r="H9" s="27">
        <v>9</v>
      </c>
      <c r="I9" s="27">
        <v>58</v>
      </c>
      <c r="J9" s="27">
        <v>30</v>
      </c>
      <c r="K9" s="27">
        <v>14</v>
      </c>
      <c r="L9" s="27">
        <v>9</v>
      </c>
      <c r="M9" s="27">
        <f t="shared" si="0"/>
        <v>5</v>
      </c>
      <c r="N9" s="30">
        <v>0.436</v>
      </c>
      <c r="O9" s="37">
        <f t="shared" si="1"/>
        <v>133.02752293577981</v>
      </c>
      <c r="P9" s="27">
        <v>4</v>
      </c>
      <c r="Q9" s="27">
        <v>0</v>
      </c>
      <c r="R9" s="27">
        <v>0</v>
      </c>
      <c r="S9" s="27">
        <v>1</v>
      </c>
      <c r="T9" s="27">
        <v>7</v>
      </c>
      <c r="U9" s="61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39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2001</v>
      </c>
      <c r="C10" s="27" t="s">
        <v>43</v>
      </c>
      <c r="D10" s="29" t="s">
        <v>41</v>
      </c>
      <c r="E10" s="60">
        <v>24</v>
      </c>
      <c r="F10" s="27">
        <v>1</v>
      </c>
      <c r="G10" s="27">
        <v>7</v>
      </c>
      <c r="H10" s="27">
        <v>10</v>
      </c>
      <c r="I10" s="27">
        <v>42</v>
      </c>
      <c r="J10" s="27">
        <v>17</v>
      </c>
      <c r="K10" s="27">
        <v>7</v>
      </c>
      <c r="L10" s="27">
        <v>10</v>
      </c>
      <c r="M10" s="27">
        <f t="shared" si="0"/>
        <v>8</v>
      </c>
      <c r="N10" s="30">
        <v>0.372</v>
      </c>
      <c r="O10" s="37">
        <f t="shared" si="1"/>
        <v>112.90322580645162</v>
      </c>
      <c r="P10" s="27">
        <v>11</v>
      </c>
      <c r="Q10" s="27">
        <v>0</v>
      </c>
      <c r="R10" s="27">
        <v>6</v>
      </c>
      <c r="S10" s="27">
        <v>5</v>
      </c>
      <c r="T10" s="27">
        <v>27</v>
      </c>
      <c r="U10" s="61"/>
      <c r="V10" s="28"/>
      <c r="W10" s="28"/>
      <c r="X10" s="28"/>
      <c r="Y10" s="28"/>
      <c r="Z10" s="27"/>
      <c r="AA10" s="27"/>
      <c r="AB10" s="27"/>
      <c r="AC10" s="27"/>
      <c r="AD10" s="27">
        <v>1</v>
      </c>
      <c r="AE10" s="27"/>
      <c r="AF10" s="14" t="s">
        <v>39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2002</v>
      </c>
      <c r="C11" s="27" t="s">
        <v>43</v>
      </c>
      <c r="D11" s="29" t="s">
        <v>41</v>
      </c>
      <c r="E11" s="60">
        <v>24</v>
      </c>
      <c r="F11" s="27">
        <v>0</v>
      </c>
      <c r="G11" s="27">
        <v>16</v>
      </c>
      <c r="H11" s="27">
        <v>8</v>
      </c>
      <c r="I11" s="27">
        <v>73</v>
      </c>
      <c r="J11" s="27">
        <v>16</v>
      </c>
      <c r="K11" s="27">
        <v>18</v>
      </c>
      <c r="L11" s="27">
        <v>23</v>
      </c>
      <c r="M11" s="27">
        <f t="shared" si="0"/>
        <v>16</v>
      </c>
      <c r="N11" s="30">
        <v>0.52500000000000002</v>
      </c>
      <c r="O11" s="37">
        <f t="shared" si="1"/>
        <v>139.04761904761904</v>
      </c>
      <c r="P11" s="27">
        <v>11</v>
      </c>
      <c r="Q11" s="27">
        <v>1</v>
      </c>
      <c r="R11" s="27">
        <v>5</v>
      </c>
      <c r="S11" s="27">
        <v>2</v>
      </c>
      <c r="T11" s="27">
        <v>35</v>
      </c>
      <c r="U11" s="28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4" t="s">
        <v>39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2003</v>
      </c>
      <c r="C12" s="27" t="s">
        <v>44</v>
      </c>
      <c r="D12" s="29" t="s">
        <v>41</v>
      </c>
      <c r="E12" s="60">
        <v>20</v>
      </c>
      <c r="F12" s="27">
        <v>2</v>
      </c>
      <c r="G12" s="27">
        <v>9</v>
      </c>
      <c r="H12" s="27">
        <v>12</v>
      </c>
      <c r="I12" s="27">
        <v>52</v>
      </c>
      <c r="J12" s="27">
        <v>9</v>
      </c>
      <c r="K12" s="27">
        <v>12</v>
      </c>
      <c r="L12" s="27">
        <v>20</v>
      </c>
      <c r="M12" s="27">
        <f t="shared" si="0"/>
        <v>11</v>
      </c>
      <c r="N12" s="30">
        <v>0.45200000000000001</v>
      </c>
      <c r="O12" s="37">
        <f t="shared" si="1"/>
        <v>115.04424778761062</v>
      </c>
      <c r="P12" s="27">
        <v>8</v>
      </c>
      <c r="Q12" s="27">
        <v>0</v>
      </c>
      <c r="R12" s="27">
        <v>3</v>
      </c>
      <c r="S12" s="27">
        <v>2</v>
      </c>
      <c r="T12" s="27">
        <v>27</v>
      </c>
      <c r="U12" s="28"/>
      <c r="V12" s="28"/>
      <c r="W12" s="28"/>
      <c r="X12" s="28"/>
      <c r="Y12" s="28"/>
      <c r="Z12" s="27"/>
      <c r="AA12" s="27"/>
      <c r="AB12" s="27">
        <v>1</v>
      </c>
      <c r="AC12" s="27">
        <v>1</v>
      </c>
      <c r="AD12" s="27"/>
      <c r="AE12" s="27"/>
      <c r="AF12" s="14" t="s">
        <v>39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2">SUM(E7:E12)</f>
        <v>127</v>
      </c>
      <c r="F13" s="19">
        <f t="shared" si="2"/>
        <v>6</v>
      </c>
      <c r="G13" s="19">
        <f t="shared" si="2"/>
        <v>41</v>
      </c>
      <c r="H13" s="19">
        <f t="shared" si="2"/>
        <v>57</v>
      </c>
      <c r="I13" s="19">
        <f t="shared" si="2"/>
        <v>289</v>
      </c>
      <c r="J13" s="19">
        <f t="shared" si="2"/>
        <v>99</v>
      </c>
      <c r="K13" s="19">
        <f t="shared" si="2"/>
        <v>68</v>
      </c>
      <c r="L13" s="19">
        <f t="shared" si="2"/>
        <v>75</v>
      </c>
      <c r="M13" s="19">
        <f t="shared" si="2"/>
        <v>47</v>
      </c>
      <c r="N13" s="31">
        <f>PRODUCT(I13/O13)</f>
        <v>0.41995690099393956</v>
      </c>
      <c r="O13" s="32">
        <f t="shared" ref="O13:AE13" si="3">SUM(O7:O12)</f>
        <v>688.16585539136213</v>
      </c>
      <c r="P13" s="19">
        <f t="shared" si="3"/>
        <v>37</v>
      </c>
      <c r="Q13" s="19">
        <f t="shared" si="3"/>
        <v>1</v>
      </c>
      <c r="R13" s="19">
        <f t="shared" si="3"/>
        <v>14</v>
      </c>
      <c r="S13" s="19">
        <f t="shared" si="3"/>
        <v>12</v>
      </c>
      <c r="T13" s="19">
        <f t="shared" si="3"/>
        <v>101</v>
      </c>
      <c r="U13" s="19">
        <f t="shared" si="3"/>
        <v>0</v>
      </c>
      <c r="V13" s="19">
        <f t="shared" si="3"/>
        <v>0</v>
      </c>
      <c r="W13" s="19">
        <f t="shared" si="3"/>
        <v>0</v>
      </c>
      <c r="X13" s="19">
        <f t="shared" si="3"/>
        <v>0</v>
      </c>
      <c r="Y13" s="19">
        <f t="shared" si="3"/>
        <v>0</v>
      </c>
      <c r="Z13" s="19">
        <f t="shared" si="3"/>
        <v>0</v>
      </c>
      <c r="AA13" s="19">
        <f t="shared" si="3"/>
        <v>0</v>
      </c>
      <c r="AB13" s="19">
        <f t="shared" si="3"/>
        <v>1</v>
      </c>
      <c r="AC13" s="19">
        <f t="shared" si="3"/>
        <v>1</v>
      </c>
      <c r="AD13" s="19">
        <f t="shared" si="3"/>
        <v>2</v>
      </c>
      <c r="AE13" s="19">
        <f t="shared" si="3"/>
        <v>1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317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47</v>
      </c>
      <c r="Q16" s="13"/>
      <c r="R16" s="13"/>
      <c r="S16" s="13"/>
      <c r="T16" s="62"/>
      <c r="U16" s="62"/>
      <c r="V16" s="62"/>
      <c r="W16" s="62"/>
      <c r="X16" s="62"/>
      <c r="Y16" s="13"/>
      <c r="Z16" s="13"/>
      <c r="AA16" s="13"/>
      <c r="AB16" s="13"/>
      <c r="AC16" s="13"/>
      <c r="AD16" s="13"/>
      <c r="AE16" s="13"/>
      <c r="AF16" s="4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3"/>
      <c r="E17" s="27">
        <f>PRODUCT(E13)</f>
        <v>127</v>
      </c>
      <c r="F17" s="27">
        <f>PRODUCT(F13)</f>
        <v>6</v>
      </c>
      <c r="G17" s="27">
        <f>PRODUCT(G13)</f>
        <v>41</v>
      </c>
      <c r="H17" s="27">
        <f>PRODUCT(H13)</f>
        <v>57</v>
      </c>
      <c r="I17" s="27">
        <f>PRODUCT(I13)</f>
        <v>289</v>
      </c>
      <c r="J17" s="1"/>
      <c r="K17" s="44">
        <f>PRODUCT((F17+G17)/E17)</f>
        <v>0.37007874015748032</v>
      </c>
      <c r="L17" s="44">
        <f>PRODUCT(H17/E17)</f>
        <v>0.44881889763779526</v>
      </c>
      <c r="M17" s="44">
        <f>PRODUCT(I17/E17)</f>
        <v>2.2755905511811023</v>
      </c>
      <c r="N17" s="30">
        <f>PRODUCT(N13)</f>
        <v>0.41995690099393956</v>
      </c>
      <c r="O17" s="25">
        <f>PRODUCT(O13)</f>
        <v>688.16585539136213</v>
      </c>
      <c r="P17" s="63" t="s">
        <v>48</v>
      </c>
      <c r="Q17" s="64"/>
      <c r="R17" s="64"/>
      <c r="S17" s="65" t="s">
        <v>53</v>
      </c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6" t="s">
        <v>49</v>
      </c>
      <c r="AE17" s="65"/>
      <c r="AF17" s="67" t="s">
        <v>58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5" t="s">
        <v>18</v>
      </c>
      <c r="C18" s="46"/>
      <c r="D18" s="47"/>
      <c r="E18" s="27">
        <f>PRODUCT(P13)</f>
        <v>37</v>
      </c>
      <c r="F18" s="27">
        <f>PRODUCT(Q13)</f>
        <v>1</v>
      </c>
      <c r="G18" s="27">
        <f>PRODUCT(R13)</f>
        <v>14</v>
      </c>
      <c r="H18" s="27">
        <f>PRODUCT(S13)</f>
        <v>12</v>
      </c>
      <c r="I18" s="27">
        <f>PRODUCT(T13)</f>
        <v>101</v>
      </c>
      <c r="J18" s="1"/>
      <c r="K18" s="44">
        <f>PRODUCT((F18+G18)/E18)</f>
        <v>0.40540540540540543</v>
      </c>
      <c r="L18" s="44">
        <f>PRODUCT(H18/E18)</f>
        <v>0.32432432432432434</v>
      </c>
      <c r="M18" s="44">
        <f>PRODUCT(I18/E18)</f>
        <v>2.7297297297297298</v>
      </c>
      <c r="N18" s="30">
        <f>PRODUCT(I18/O18)</f>
        <v>0.46759259259259262</v>
      </c>
      <c r="O18" s="25">
        <v>216</v>
      </c>
      <c r="P18" s="68" t="s">
        <v>50</v>
      </c>
      <c r="Q18" s="69"/>
      <c r="R18" s="69"/>
      <c r="S18" s="70" t="s">
        <v>56</v>
      </c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1" t="s">
        <v>57</v>
      </c>
      <c r="AE18" s="70"/>
      <c r="AF18" s="72" t="s">
        <v>60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8" t="s">
        <v>19</v>
      </c>
      <c r="C19" s="49"/>
      <c r="D19" s="50"/>
      <c r="E19" s="28"/>
      <c r="F19" s="28"/>
      <c r="G19" s="28"/>
      <c r="H19" s="28"/>
      <c r="I19" s="28"/>
      <c r="J19" s="1"/>
      <c r="K19" s="51"/>
      <c r="L19" s="51"/>
      <c r="M19" s="51"/>
      <c r="N19" s="52"/>
      <c r="O19" s="25"/>
      <c r="P19" s="68" t="s">
        <v>51</v>
      </c>
      <c r="Q19" s="69"/>
      <c r="R19" s="69"/>
      <c r="S19" s="70" t="s">
        <v>55</v>
      </c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 t="s">
        <v>54</v>
      </c>
      <c r="AE19" s="70"/>
      <c r="AF19" s="72" t="s">
        <v>59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3" t="s">
        <v>20</v>
      </c>
      <c r="C20" s="54"/>
      <c r="D20" s="55"/>
      <c r="E20" s="19">
        <f>SUM(E17:E19)</f>
        <v>164</v>
      </c>
      <c r="F20" s="19">
        <f>SUM(F17:F19)</f>
        <v>7</v>
      </c>
      <c r="G20" s="19">
        <f>SUM(G17:G19)</f>
        <v>55</v>
      </c>
      <c r="H20" s="19">
        <f>SUM(H17:H19)</f>
        <v>69</v>
      </c>
      <c r="I20" s="19">
        <f>SUM(I17:I19)</f>
        <v>390</v>
      </c>
      <c r="J20" s="1"/>
      <c r="K20" s="56">
        <f>PRODUCT((F20+G20)/E20)</f>
        <v>0.37804878048780488</v>
      </c>
      <c r="L20" s="56">
        <f>PRODUCT(H20/E20)</f>
        <v>0.42073170731707316</v>
      </c>
      <c r="M20" s="56">
        <f>PRODUCT(I20/E20)</f>
        <v>2.3780487804878048</v>
      </c>
      <c r="N20" s="31">
        <f>PRODUCT(I20/O20)</f>
        <v>0.43133679255250257</v>
      </c>
      <c r="O20" s="25">
        <f>SUM(O17:O19)</f>
        <v>904.16585539136213</v>
      </c>
      <c r="P20" s="73" t="s">
        <v>52</v>
      </c>
      <c r="Q20" s="74"/>
      <c r="R20" s="74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6"/>
      <c r="AE20" s="75"/>
      <c r="AF20" s="77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59" t="s">
        <v>36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37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0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2"/>
  </cols>
  <sheetData>
    <row r="1" spans="1:30" ht="18.75" x14ac:dyDescent="0.3">
      <c r="A1" s="9"/>
      <c r="B1" s="84" t="s">
        <v>63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2"/>
      <c r="Y1" s="87"/>
      <c r="Z1" s="87"/>
      <c r="AA1" s="87"/>
      <c r="AB1" s="87"/>
      <c r="AC1" s="87"/>
      <c r="AD1" s="87"/>
    </row>
    <row r="2" spans="1:30" x14ac:dyDescent="0.25">
      <c r="A2" s="9"/>
      <c r="B2" s="110" t="s">
        <v>45</v>
      </c>
      <c r="C2" s="111" t="s">
        <v>46</v>
      </c>
      <c r="D2" s="88"/>
      <c r="E2" s="8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9"/>
      <c r="X2" s="42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64</v>
      </c>
      <c r="C3" s="23" t="s">
        <v>65</v>
      </c>
      <c r="D3" s="91" t="s">
        <v>66</v>
      </c>
      <c r="E3" s="92" t="s">
        <v>1</v>
      </c>
      <c r="F3" s="25"/>
      <c r="G3" s="93" t="s">
        <v>67</v>
      </c>
      <c r="H3" s="94" t="s">
        <v>68</v>
      </c>
      <c r="I3" s="94" t="s">
        <v>31</v>
      </c>
      <c r="J3" s="18" t="s">
        <v>69</v>
      </c>
      <c r="K3" s="95" t="s">
        <v>70</v>
      </c>
      <c r="L3" s="95" t="s">
        <v>71</v>
      </c>
      <c r="M3" s="93" t="s">
        <v>72</v>
      </c>
      <c r="N3" s="93" t="s">
        <v>30</v>
      </c>
      <c r="O3" s="94" t="s">
        <v>73</v>
      </c>
      <c r="P3" s="93" t="s">
        <v>68</v>
      </c>
      <c r="Q3" s="93" t="s">
        <v>3</v>
      </c>
      <c r="R3" s="93">
        <v>1</v>
      </c>
      <c r="S3" s="93">
        <v>2</v>
      </c>
      <c r="T3" s="93">
        <v>3</v>
      </c>
      <c r="U3" s="93" t="s">
        <v>74</v>
      </c>
      <c r="V3" s="18" t="s">
        <v>21</v>
      </c>
      <c r="W3" s="17" t="s">
        <v>75</v>
      </c>
      <c r="X3" s="17" t="s">
        <v>76</v>
      </c>
      <c r="Y3" s="87"/>
      <c r="Z3" s="87"/>
      <c r="AA3" s="87"/>
      <c r="AB3" s="87"/>
      <c r="AC3" s="87"/>
      <c r="AD3" s="87"/>
    </row>
    <row r="4" spans="1:30" x14ac:dyDescent="0.25">
      <c r="A4" s="9"/>
      <c r="B4" s="114" t="s">
        <v>82</v>
      </c>
      <c r="C4" s="115" t="s">
        <v>89</v>
      </c>
      <c r="D4" s="103" t="s">
        <v>78</v>
      </c>
      <c r="E4" s="116" t="s">
        <v>79</v>
      </c>
      <c r="F4" s="117"/>
      <c r="G4" s="104"/>
      <c r="H4" s="105"/>
      <c r="I4" s="104">
        <v>1</v>
      </c>
      <c r="J4" s="106" t="s">
        <v>90</v>
      </c>
      <c r="K4" s="106">
        <v>1</v>
      </c>
      <c r="L4" s="106"/>
      <c r="M4" s="106">
        <v>1</v>
      </c>
      <c r="N4" s="104"/>
      <c r="O4" s="105"/>
      <c r="P4" s="104"/>
      <c r="Q4" s="118" t="s">
        <v>91</v>
      </c>
      <c r="R4" s="118" t="s">
        <v>92</v>
      </c>
      <c r="S4" s="118"/>
      <c r="T4" s="118" t="s">
        <v>93</v>
      </c>
      <c r="U4" s="118" t="s">
        <v>94</v>
      </c>
      <c r="V4" s="107">
        <v>0.66666666666666663</v>
      </c>
      <c r="W4" s="108" t="s">
        <v>83</v>
      </c>
      <c r="X4" s="109" t="s">
        <v>84</v>
      </c>
      <c r="Y4" s="87"/>
      <c r="Z4" s="87"/>
      <c r="AA4" s="87"/>
      <c r="AB4" s="87"/>
      <c r="AC4" s="87"/>
      <c r="AD4" s="87"/>
    </row>
    <row r="5" spans="1:30" x14ac:dyDescent="0.25">
      <c r="A5" s="24"/>
      <c r="B5" s="103" t="s">
        <v>77</v>
      </c>
      <c r="C5" s="115" t="s">
        <v>95</v>
      </c>
      <c r="D5" s="103" t="s">
        <v>78</v>
      </c>
      <c r="E5" s="116" t="s">
        <v>79</v>
      </c>
      <c r="F5" s="117"/>
      <c r="G5" s="104"/>
      <c r="H5" s="105"/>
      <c r="I5" s="105">
        <v>1</v>
      </c>
      <c r="J5" s="106" t="s">
        <v>96</v>
      </c>
      <c r="K5" s="106">
        <v>1</v>
      </c>
      <c r="L5" s="106"/>
      <c r="M5" s="106">
        <v>1</v>
      </c>
      <c r="N5" s="104"/>
      <c r="O5" s="105"/>
      <c r="P5" s="104"/>
      <c r="Q5" s="118" t="s">
        <v>97</v>
      </c>
      <c r="R5" s="118" t="s">
        <v>92</v>
      </c>
      <c r="S5" s="118" t="s">
        <v>98</v>
      </c>
      <c r="T5" s="118" t="s">
        <v>94</v>
      </c>
      <c r="U5" s="118"/>
      <c r="V5" s="107">
        <v>0.42857142857142855</v>
      </c>
      <c r="W5" s="108" t="s">
        <v>80</v>
      </c>
      <c r="X5" s="109" t="s">
        <v>81</v>
      </c>
      <c r="Y5" s="87"/>
      <c r="Z5" s="87"/>
      <c r="AA5" s="87"/>
      <c r="AB5" s="87"/>
      <c r="AC5" s="87"/>
      <c r="AD5" s="87"/>
    </row>
    <row r="6" spans="1:30" x14ac:dyDescent="0.25">
      <c r="A6" s="24"/>
      <c r="B6" s="114" t="s">
        <v>85</v>
      </c>
      <c r="C6" s="115" t="s">
        <v>99</v>
      </c>
      <c r="D6" s="103" t="s">
        <v>78</v>
      </c>
      <c r="E6" s="116" t="s">
        <v>79</v>
      </c>
      <c r="F6" s="117"/>
      <c r="G6" s="104"/>
      <c r="H6" s="105"/>
      <c r="I6" s="104">
        <v>1</v>
      </c>
      <c r="J6" s="106"/>
      <c r="K6" s="106" t="s">
        <v>100</v>
      </c>
      <c r="L6" s="106" t="s">
        <v>86</v>
      </c>
      <c r="M6" s="106">
        <v>1</v>
      </c>
      <c r="N6" s="104"/>
      <c r="O6" s="105">
        <v>1</v>
      </c>
      <c r="P6" s="104"/>
      <c r="Q6" s="118" t="s">
        <v>101</v>
      </c>
      <c r="R6" s="118" t="s">
        <v>102</v>
      </c>
      <c r="S6" s="118"/>
      <c r="T6" s="118" t="s">
        <v>102</v>
      </c>
      <c r="U6" s="118" t="s">
        <v>103</v>
      </c>
      <c r="V6" s="107">
        <v>0.75</v>
      </c>
      <c r="W6" s="108" t="s">
        <v>87</v>
      </c>
      <c r="X6" s="109" t="s">
        <v>88</v>
      </c>
      <c r="Y6" s="87"/>
      <c r="Z6" s="87"/>
      <c r="AA6" s="87"/>
      <c r="AB6" s="87"/>
      <c r="AC6" s="87"/>
      <c r="AD6" s="87"/>
    </row>
    <row r="7" spans="1:30" x14ac:dyDescent="0.25">
      <c r="A7" s="24"/>
      <c r="B7" s="23" t="s">
        <v>9</v>
      </c>
      <c r="C7" s="18"/>
      <c r="D7" s="17"/>
      <c r="E7" s="119"/>
      <c r="F7" s="120"/>
      <c r="G7" s="19"/>
      <c r="H7" s="19"/>
      <c r="I7" s="19">
        <f>SUM(I2:I6)</f>
        <v>3</v>
      </c>
      <c r="J7" s="18"/>
      <c r="K7" s="18"/>
      <c r="L7" s="18"/>
      <c r="M7" s="19">
        <f t="shared" ref="M7:P7" si="0">SUM(M2:M6)</f>
        <v>3</v>
      </c>
      <c r="N7" s="19"/>
      <c r="O7" s="19">
        <f t="shared" si="0"/>
        <v>1</v>
      </c>
      <c r="P7" s="19"/>
      <c r="Q7" s="121" t="s">
        <v>104</v>
      </c>
      <c r="R7" s="121" t="s">
        <v>105</v>
      </c>
      <c r="S7" s="121" t="s">
        <v>98</v>
      </c>
      <c r="T7" s="121" t="s">
        <v>101</v>
      </c>
      <c r="U7" s="121" t="s">
        <v>98</v>
      </c>
      <c r="V7" s="31">
        <v>0.58899999999999997</v>
      </c>
      <c r="W7" s="122"/>
      <c r="X7" s="121"/>
      <c r="Y7" s="87"/>
      <c r="Z7" s="87"/>
      <c r="AA7" s="87"/>
      <c r="AB7" s="87"/>
      <c r="AC7" s="87"/>
      <c r="AD7" s="87"/>
    </row>
    <row r="8" spans="1:30" x14ac:dyDescent="0.25">
      <c r="A8" s="24"/>
      <c r="B8" s="123"/>
      <c r="C8" s="124"/>
      <c r="D8" s="125"/>
      <c r="E8" s="126"/>
      <c r="F8" s="127"/>
      <c r="G8" s="124"/>
      <c r="H8" s="124"/>
      <c r="I8" s="124"/>
      <c r="J8" s="128"/>
      <c r="K8" s="128"/>
      <c r="L8" s="128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5"/>
      <c r="X8" s="129"/>
      <c r="Y8" s="87"/>
      <c r="Z8" s="87"/>
      <c r="AA8" s="87"/>
      <c r="AB8" s="87"/>
      <c r="AC8" s="87"/>
      <c r="AD8" s="87"/>
    </row>
    <row r="9" spans="1:30" x14ac:dyDescent="0.25">
      <c r="A9" s="24"/>
      <c r="B9" s="96"/>
      <c r="C9" s="1"/>
      <c r="D9" s="96"/>
      <c r="E9" s="9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6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96"/>
      <c r="C10" s="1"/>
      <c r="D10" s="96"/>
      <c r="E10" s="9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6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96"/>
      <c r="C11" s="1"/>
      <c r="D11" s="96"/>
      <c r="E11" s="9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96"/>
      <c r="C12" s="1"/>
      <c r="D12" s="96"/>
      <c r="E12" s="9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96"/>
      <c r="C13" s="1"/>
      <c r="D13" s="96"/>
      <c r="E13" s="9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96"/>
      <c r="C14" s="1"/>
      <c r="D14" s="96"/>
      <c r="E14" s="9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96"/>
      <c r="C15" s="1"/>
      <c r="D15" s="96"/>
      <c r="E15" s="9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96"/>
      <c r="C16" s="1"/>
      <c r="D16" s="96"/>
      <c r="E16" s="9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96"/>
      <c r="C17" s="1"/>
      <c r="D17" s="96"/>
      <c r="E17" s="9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96"/>
      <c r="C18" s="1"/>
      <c r="D18" s="96"/>
      <c r="E18" s="9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96"/>
      <c r="C19" s="1"/>
      <c r="D19" s="96"/>
      <c r="E19" s="9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96"/>
      <c r="C20" s="1"/>
      <c r="D20" s="96"/>
      <c r="E20" s="9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96"/>
      <c r="C21" s="1"/>
      <c r="D21" s="96"/>
      <c r="E21" s="9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96"/>
      <c r="C22" s="1"/>
      <c r="D22" s="96"/>
      <c r="E22" s="9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96"/>
      <c r="C23" s="1"/>
      <c r="D23" s="96"/>
      <c r="E23" s="9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96"/>
      <c r="C24" s="1"/>
      <c r="D24" s="96"/>
      <c r="E24" s="9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96"/>
      <c r="C25" s="1"/>
      <c r="D25" s="96"/>
      <c r="E25" s="9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96"/>
      <c r="C26" s="1"/>
      <c r="D26" s="96"/>
      <c r="E26" s="9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96"/>
      <c r="C27" s="1"/>
      <c r="D27" s="96"/>
      <c r="E27" s="9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96"/>
      <c r="C28" s="1"/>
      <c r="D28" s="96"/>
      <c r="E28" s="9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96"/>
      <c r="C29" s="1"/>
      <c r="D29" s="96"/>
      <c r="E29" s="9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96"/>
      <c r="C30" s="1"/>
      <c r="D30" s="96"/>
      <c r="E30" s="9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96"/>
      <c r="C31" s="1"/>
      <c r="D31" s="96"/>
      <c r="E31" s="9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96"/>
      <c r="C32" s="1"/>
      <c r="D32" s="96"/>
      <c r="E32" s="9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96"/>
      <c r="C33" s="1"/>
      <c r="D33" s="96"/>
      <c r="E33" s="9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96"/>
      <c r="C34" s="1"/>
      <c r="D34" s="96"/>
      <c r="E34" s="9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87"/>
      <c r="Z34" s="87"/>
      <c r="AA34" s="87"/>
      <c r="AB34" s="87"/>
      <c r="AC34" s="87"/>
      <c r="AD34" s="87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2019-01-26T13:39:58Z</dcterms:modified>
</cp:coreProperties>
</file>