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1" l="1"/>
  <c r="O8" i="1"/>
  <c r="O9" i="1"/>
  <c r="O6" i="1"/>
  <c r="O5" i="1"/>
  <c r="O4" i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I14" i="1"/>
  <c r="S9" i="1"/>
  <c r="H14" i="1"/>
  <c r="R9" i="1"/>
  <c r="G14" i="1"/>
  <c r="Q9" i="1"/>
  <c r="F14" i="1"/>
  <c r="K14" i="1" s="1"/>
  <c r="P9" i="1"/>
  <c r="E14" i="1"/>
  <c r="L9" i="1"/>
  <c r="K9" i="1"/>
  <c r="J9" i="1"/>
  <c r="I9" i="1"/>
  <c r="D10" i="1" s="1"/>
  <c r="H9" i="1"/>
  <c r="H13" i="1"/>
  <c r="H16" i="1" s="1"/>
  <c r="G9" i="1"/>
  <c r="G13" i="1"/>
  <c r="F9" i="1"/>
  <c r="F13" i="1"/>
  <c r="K13" i="1" s="1"/>
  <c r="E9" i="1"/>
  <c r="E13" i="1"/>
  <c r="E16" i="1" s="1"/>
  <c r="O16" i="1"/>
  <c r="I13" i="1"/>
  <c r="M13" i="1" s="1"/>
  <c r="N13" i="1"/>
  <c r="M14" i="1"/>
  <c r="G16" i="1"/>
  <c r="F16" i="1"/>
  <c r="K16" i="1" s="1"/>
  <c r="L13" i="1"/>
  <c r="L14" i="1"/>
  <c r="L16" i="1" l="1"/>
  <c r="I16" i="1"/>
  <c r="N16" i="1" l="1"/>
  <c r="M16" i="1"/>
</calcChain>
</file>

<file path=xl/sharedStrings.xml><?xml version="1.0" encoding="utf-8"?>
<sst xmlns="http://schemas.openxmlformats.org/spreadsheetml/2006/main" count="110" uniqueCount="78">
  <si>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</si>
  <si>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</si>
  <si>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</si>
  <si>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</si>
  <si>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</si>
  <si>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</si>
  <si>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</si>
  <si>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</si>
  <si>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</si>
  <si>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</si>
  <si>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</si>
  <si>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</si>
  <si>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</si>
  <si>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</si>
  <si>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</si>
  <si>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</si>
  <si>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</si>
  <si>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</si>
  <si>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</si>
  <si>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</si>
  <si>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</si>
  <si>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</si>
  <si>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</si>
  <si>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</si>
  <si>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</si>
  <si>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</si>
  <si>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</si>
  <si>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</si>
  <si>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</si>
  <si>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</si>
  <si>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</si>
  <si>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</si>
  <si>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</si>
  <si>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</si>
  <si>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</si>
  <si>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5.</t>
  </si>
  <si>
    <t>Pesä Ysit</t>
  </si>
  <si>
    <t>play off</t>
  </si>
  <si>
    <t>Annu Miettinen</t>
  </si>
  <si>
    <t>suomensarja</t>
  </si>
  <si>
    <t>Pesä Ysit  2</t>
  </si>
  <si>
    <t>22.1.1991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</si>
  <si>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</si>
  <si>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</si>
  <si>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</si>
  <si>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</si>
  <si>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</si>
  <si>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</si>
  <si>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</si>
  <si>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13.05. 2009  Pesä Ysit - Kirittäret  0-1  (2-3, 5-5)</t>
  </si>
  <si>
    <t>5.  ottelu</t>
  </si>
  <si>
    <t>24.06. 2009  Pesä Ysit - Fera  2-0  (3-2, 12-1)</t>
  </si>
  <si>
    <t xml:space="preserve">  18 v   3 kk 21 pv</t>
  </si>
  <si>
    <t xml:space="preserve">  18 v   5 kk   2 pv</t>
  </si>
  <si>
    <t>Pesä Ysit = Pesä Ysit, Lappeenranta  (1976),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</si>
  <si>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</si>
  <si>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</si>
  <si>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</si>
  <si>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</si>
  <si>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</si>
  <si>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</si>
  <si>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</si>
  <si>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</si>
  <si>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</si>
  <si>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</si>
  <si>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</si>
  <si>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</si>
  <si>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</si>
  <si>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</si>
  <si>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2009  Kuopio</t>
  </si>
  <si>
    <t>Itä</t>
  </si>
  <si>
    <t>3p</t>
  </si>
  <si>
    <t>Niina Sippola</t>
  </si>
  <si>
    <t xml:space="preserve">  2-1  (1-4, 4-3, 1-0)</t>
  </si>
  <si>
    <t>0/6</t>
  </si>
  <si>
    <t>0/1</t>
  </si>
  <si>
    <t>0/3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</si>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</sst>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9" borderId="11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2" xfId="0" applyFont="1" applyFill="1" applyBorder="1" applyAlignment="1">
      <alignment horizontal="center"/>
    </xf>
    <xf numFmtId="0" fontId="2" fillId="9" borderId="13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3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3">
        <v>2006</v>
      </c>
      <c r="C4" s="64"/>
      <c r="D4" s="65" t="s">
        <v>40</v>
      </c>
      <c r="E4" s="63"/>
      <c r="F4" s="66" t="s">
        <v>39</v>
      </c>
      <c r="G4" s="63"/>
      <c r="H4" s="63"/>
      <c r="I4" s="63"/>
      <c r="J4" s="63"/>
      <c r="K4" s="63"/>
      <c r="L4" s="63"/>
      <c r="M4" s="63"/>
      <c r="N4" s="67"/>
      <c r="O4" s="25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2007</v>
      </c>
      <c r="C5" s="64"/>
      <c r="D5" s="65" t="s">
        <v>40</v>
      </c>
      <c r="E5" s="63"/>
      <c r="F5" s="66" t="s">
        <v>39</v>
      </c>
      <c r="G5" s="63"/>
      <c r="H5" s="63"/>
      <c r="I5" s="63"/>
      <c r="J5" s="63"/>
      <c r="K5" s="63"/>
      <c r="L5" s="63"/>
      <c r="M5" s="63"/>
      <c r="N5" s="67"/>
      <c r="O5" s="25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8">
        <v>2008</v>
      </c>
      <c r="C6" s="69"/>
      <c r="D6" s="70" t="s">
        <v>40</v>
      </c>
      <c r="E6" s="71"/>
      <c r="F6" s="71" t="s">
        <v>42</v>
      </c>
      <c r="G6" s="72"/>
      <c r="H6" s="69"/>
      <c r="I6" s="68"/>
      <c r="J6" s="68"/>
      <c r="K6" s="68"/>
      <c r="L6" s="68"/>
      <c r="M6" s="68"/>
      <c r="N6" s="68"/>
      <c r="O6" s="25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8">
        <v>2009</v>
      </c>
      <c r="C7" s="69"/>
      <c r="D7" s="70" t="s">
        <v>40</v>
      </c>
      <c r="E7" s="71"/>
      <c r="F7" s="71" t="s">
        <v>42</v>
      </c>
      <c r="G7" s="72"/>
      <c r="H7" s="69"/>
      <c r="I7" s="68"/>
      <c r="J7" s="68"/>
      <c r="K7" s="68"/>
      <c r="L7" s="68"/>
      <c r="M7" s="68"/>
      <c r="N7" s="6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2009</v>
      </c>
      <c r="C8" s="42" t="s">
        <v>35</v>
      </c>
      <c r="D8" s="41" t="s">
        <v>36</v>
      </c>
      <c r="E8" s="27">
        <v>10</v>
      </c>
      <c r="F8" s="27">
        <v>0</v>
      </c>
      <c r="G8" s="27">
        <v>0</v>
      </c>
      <c r="H8" s="27">
        <v>3</v>
      </c>
      <c r="I8" s="27">
        <v>8</v>
      </c>
      <c r="J8" s="27">
        <v>3</v>
      </c>
      <c r="K8" s="27">
        <v>4</v>
      </c>
      <c r="L8" s="27">
        <v>1</v>
      </c>
      <c r="M8" s="27">
        <f>PRODUCT(F8+G8)</f>
        <v>0</v>
      </c>
      <c r="N8" s="62">
        <v>0.222</v>
      </c>
      <c r="O8" s="25">
        <f>SUM(J8:M8)-I8</f>
        <v>0</v>
      </c>
      <c r="P8" s="27">
        <v>2</v>
      </c>
      <c r="Q8" s="27">
        <v>0</v>
      </c>
      <c r="R8" s="27">
        <v>0</v>
      </c>
      <c r="S8" s="27">
        <v>0</v>
      </c>
      <c r="T8" s="27">
        <v>2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 t="s">
        <v>37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10</v>
      </c>
      <c r="F9" s="19">
        <f t="shared" si="0"/>
        <v>0</v>
      </c>
      <c r="G9" s="19">
        <f t="shared" si="0"/>
        <v>0</v>
      </c>
      <c r="H9" s="19">
        <f t="shared" si="0"/>
        <v>3</v>
      </c>
      <c r="I9" s="19">
        <f t="shared" si="0"/>
        <v>8</v>
      </c>
      <c r="J9" s="19">
        <f t="shared" si="0"/>
        <v>3</v>
      </c>
      <c r="K9" s="19">
        <f t="shared" si="0"/>
        <v>4</v>
      </c>
      <c r="L9" s="19">
        <f t="shared" si="0"/>
        <v>1</v>
      </c>
      <c r="M9" s="19">
        <f t="shared" si="0"/>
        <v>0</v>
      </c>
      <c r="N9" s="31">
        <v>0.222</v>
      </c>
      <c r="O9" s="32" t="e">
        <f>SUM(#REF!)</f>
        <v>#REF!</v>
      </c>
      <c r="P9" s="19">
        <f t="shared" ref="P9:AE9" si="1">SUM(P4:P8)</f>
        <v>2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2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43</v>
      </c>
      <c r="Q12" s="13"/>
      <c r="R12" s="13"/>
      <c r="S12" s="73"/>
      <c r="T12" s="73"/>
      <c r="U12" s="73"/>
      <c r="V12" s="73"/>
      <c r="W12" s="73"/>
      <c r="X12" s="73"/>
      <c r="Y12" s="13"/>
      <c r="Z12" s="13"/>
      <c r="AA12" s="13"/>
      <c r="AB12" s="13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3"/>
      <c r="E13" s="27">
        <f>PRODUCT(E9)</f>
        <v>10</v>
      </c>
      <c r="F13" s="27">
        <f>PRODUCT(F9)</f>
        <v>0</v>
      </c>
      <c r="G13" s="27">
        <f>PRODUCT(G9)</f>
        <v>0</v>
      </c>
      <c r="H13" s="27">
        <f>PRODUCT(H9)</f>
        <v>3</v>
      </c>
      <c r="I13" s="27">
        <f>PRODUCT(I9)</f>
        <v>8</v>
      </c>
      <c r="J13" s="1"/>
      <c r="K13" s="44">
        <f>PRODUCT((F13+G13)/E13)</f>
        <v>0</v>
      </c>
      <c r="L13" s="44">
        <f>PRODUCT(H13/E13)</f>
        <v>0.3</v>
      </c>
      <c r="M13" s="44">
        <f>PRODUCT(I13/E13)</f>
        <v>0.8</v>
      </c>
      <c r="N13" s="30">
        <f>PRODUCT(N9)</f>
        <v>0.222</v>
      </c>
      <c r="O13" s="25">
        <v>36</v>
      </c>
      <c r="P13" s="74" t="s">
        <v>44</v>
      </c>
      <c r="Q13" s="75"/>
      <c r="R13" s="75"/>
      <c r="S13" s="76" t="s">
        <v>49</v>
      </c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 t="s">
        <v>45</v>
      </c>
      <c r="AE13" s="76"/>
      <c r="AF13" s="78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5" t="s">
        <v>18</v>
      </c>
      <c r="C14" s="46"/>
      <c r="D14" s="47"/>
      <c r="E14" s="27">
        <f>PRODUCT(P9)</f>
        <v>2</v>
      </c>
      <c r="F14" s="27">
        <f>PRODUCT(Q9)</f>
        <v>0</v>
      </c>
      <c r="G14" s="27">
        <f>PRODUCT(R9)</f>
        <v>0</v>
      </c>
      <c r="H14" s="27">
        <f>PRODUCT(S9)</f>
        <v>0</v>
      </c>
      <c r="I14" s="27">
        <f>PRODUCT(T9)</f>
        <v>2</v>
      </c>
      <c r="J14" s="1"/>
      <c r="K14" s="44">
        <f>PRODUCT((F14+G14)/E14)</f>
        <v>0</v>
      </c>
      <c r="L14" s="44">
        <f>PRODUCT(H14/E14)</f>
        <v>0</v>
      </c>
      <c r="M14" s="44">
        <f>PRODUCT(I14/E14)</f>
        <v>1</v>
      </c>
      <c r="N14" s="30">
        <v>0.33300000000000002</v>
      </c>
      <c r="O14" s="25">
        <v>6</v>
      </c>
      <c r="P14" s="79" t="s">
        <v>46</v>
      </c>
      <c r="Q14" s="80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2"/>
      <c r="AE14" s="81"/>
      <c r="AF14" s="8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8" t="s">
        <v>19</v>
      </c>
      <c r="C15" s="49"/>
      <c r="D15" s="50"/>
      <c r="E15" s="28"/>
      <c r="F15" s="28"/>
      <c r="G15" s="28"/>
      <c r="H15" s="28"/>
      <c r="I15" s="28"/>
      <c r="J15" s="1"/>
      <c r="K15" s="51"/>
      <c r="L15" s="51"/>
      <c r="M15" s="51"/>
      <c r="N15" s="52"/>
      <c r="O15" s="25"/>
      <c r="P15" s="79" t="s">
        <v>47</v>
      </c>
      <c r="Q15" s="80"/>
      <c r="R15" s="80"/>
      <c r="S15" s="81" t="s">
        <v>51</v>
      </c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 t="s">
        <v>50</v>
      </c>
      <c r="AE15" s="81"/>
      <c r="AF15" s="83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3" t="s">
        <v>20</v>
      </c>
      <c r="C16" s="54"/>
      <c r="D16" s="55"/>
      <c r="E16" s="19">
        <f>SUM(E13:E15)</f>
        <v>12</v>
      </c>
      <c r="F16" s="19">
        <f>SUM(F13:F15)</f>
        <v>0</v>
      </c>
      <c r="G16" s="19">
        <f>SUM(G13:G15)</f>
        <v>0</v>
      </c>
      <c r="H16" s="19">
        <f>SUM(H13:H15)</f>
        <v>3</v>
      </c>
      <c r="I16" s="19">
        <f>SUM(I13:I15)</f>
        <v>10</v>
      </c>
      <c r="J16" s="1"/>
      <c r="K16" s="56">
        <f>PRODUCT((F16+G16)/E16)</f>
        <v>0</v>
      </c>
      <c r="L16" s="56">
        <f>PRODUCT(H16/E16)</f>
        <v>0.25</v>
      </c>
      <c r="M16" s="56">
        <f>PRODUCT(I16/E16)</f>
        <v>0.83333333333333337</v>
      </c>
      <c r="N16" s="31">
        <f>PRODUCT(I16/O16)</f>
        <v>0.23809523809523808</v>
      </c>
      <c r="O16" s="25">
        <f>SUM(O13:O15)</f>
        <v>42</v>
      </c>
      <c r="P16" s="84" t="s">
        <v>48</v>
      </c>
      <c r="Q16" s="85"/>
      <c r="R16" s="85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7"/>
      <c r="AE16" s="86"/>
      <c r="AF16" s="8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1" t="s">
        <v>54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8"/>
      <c r="N32" s="5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8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8"/>
      <c r="N39" s="5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9"/>
      <c r="AI40" s="59"/>
      <c r="AJ40" s="59"/>
      <c r="AK40" s="59"/>
      <c r="AL40" s="5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9"/>
      <c r="AI41" s="59"/>
      <c r="AJ41" s="59"/>
      <c r="AK41" s="59"/>
      <c r="AL41" s="5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60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8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57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10.85546875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89" t="s">
        <v>55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69"/>
      <c r="Y1" s="92"/>
      <c r="Z1" s="92"/>
      <c r="AA1" s="92"/>
      <c r="AB1" s="92"/>
      <c r="AC1" s="92"/>
      <c r="AD1" s="92"/>
    </row>
    <row r="2" spans="1:30" x14ac:dyDescent="0.25">
      <c r="A2" s="9"/>
      <c r="B2" s="108" t="s">
        <v>38</v>
      </c>
      <c r="C2" s="109" t="s">
        <v>41</v>
      </c>
      <c r="D2" s="93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56</v>
      </c>
      <c r="C3" s="23" t="s">
        <v>57</v>
      </c>
      <c r="D3" s="96" t="s">
        <v>58</v>
      </c>
      <c r="E3" s="97" t="s">
        <v>1</v>
      </c>
      <c r="F3" s="25"/>
      <c r="G3" s="98" t="s">
        <v>59</v>
      </c>
      <c r="H3" s="99" t="s">
        <v>60</v>
      </c>
      <c r="I3" s="99" t="s">
        <v>31</v>
      </c>
      <c r="J3" s="18" t="s">
        <v>61</v>
      </c>
      <c r="K3" s="100" t="s">
        <v>62</v>
      </c>
      <c r="L3" s="100" t="s">
        <v>63</v>
      </c>
      <c r="M3" s="98" t="s">
        <v>64</v>
      </c>
      <c r="N3" s="98" t="s">
        <v>30</v>
      </c>
      <c r="O3" s="99" t="s">
        <v>65</v>
      </c>
      <c r="P3" s="98" t="s">
        <v>60</v>
      </c>
      <c r="Q3" s="98" t="s">
        <v>3</v>
      </c>
      <c r="R3" s="98">
        <v>1</v>
      </c>
      <c r="S3" s="98">
        <v>2</v>
      </c>
      <c r="T3" s="98">
        <v>3</v>
      </c>
      <c r="U3" s="98" t="s">
        <v>66</v>
      </c>
      <c r="V3" s="18" t="s">
        <v>21</v>
      </c>
      <c r="W3" s="17" t="s">
        <v>67</v>
      </c>
      <c r="X3" s="17" t="s">
        <v>68</v>
      </c>
      <c r="Y3" s="92"/>
      <c r="Z3" s="92"/>
      <c r="AA3" s="92"/>
      <c r="AB3" s="92"/>
      <c r="AC3" s="92"/>
      <c r="AD3" s="92"/>
    </row>
    <row r="4" spans="1:30" x14ac:dyDescent="0.25">
      <c r="A4" s="9"/>
      <c r="B4" s="115" t="s">
        <v>69</v>
      </c>
      <c r="C4" s="123" t="s">
        <v>73</v>
      </c>
      <c r="D4" s="110" t="s">
        <v>70</v>
      </c>
      <c r="E4" s="124" t="s">
        <v>36</v>
      </c>
      <c r="F4" s="125"/>
      <c r="G4" s="111">
        <v>1</v>
      </c>
      <c r="H4" s="112"/>
      <c r="I4" s="112"/>
      <c r="J4" s="113" t="s">
        <v>71</v>
      </c>
      <c r="K4" s="113">
        <v>7</v>
      </c>
      <c r="L4" s="113"/>
      <c r="M4" s="113">
        <v>1</v>
      </c>
      <c r="N4" s="111"/>
      <c r="O4" s="112"/>
      <c r="P4" s="111"/>
      <c r="Q4" s="126" t="s">
        <v>74</v>
      </c>
      <c r="R4" s="126" t="s">
        <v>75</v>
      </c>
      <c r="S4" s="126" t="s">
        <v>76</v>
      </c>
      <c r="T4" s="126" t="s">
        <v>77</v>
      </c>
      <c r="U4" s="126"/>
      <c r="V4" s="114">
        <v>0</v>
      </c>
      <c r="W4" s="115" t="s">
        <v>72</v>
      </c>
      <c r="X4" s="111">
        <v>2071</v>
      </c>
      <c r="Y4" s="92"/>
      <c r="Z4" s="92"/>
      <c r="AA4" s="92"/>
      <c r="AB4" s="92"/>
      <c r="AC4" s="92"/>
      <c r="AD4" s="92"/>
    </row>
    <row r="5" spans="1:30" x14ac:dyDescent="0.25">
      <c r="A5" s="24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2"/>
      <c r="Y5" s="92"/>
      <c r="Z5" s="92"/>
      <c r="AA5" s="92"/>
      <c r="AB5" s="92"/>
      <c r="AC5" s="92"/>
      <c r="AD5" s="92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2019-01-26T09:50:45Z</dcterms:modified>
</cp:coreProperties>
</file>