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M9" i="1"/>
  <c r="O8" i="1"/>
  <c r="O10" i="1" s="1"/>
  <c r="M8" i="1"/>
  <c r="M10" i="1"/>
  <c r="AE10" i="1"/>
  <c r="AD10" i="1"/>
  <c r="AC10" i="1"/>
  <c r="AB10" i="1"/>
  <c r="AA10" i="1"/>
  <c r="Z10" i="1"/>
  <c r="Y10" i="1"/>
  <c r="I16" i="1"/>
  <c r="X10" i="1"/>
  <c r="H16" i="1"/>
  <c r="W10" i="1"/>
  <c r="G16" i="1"/>
  <c r="V10" i="1"/>
  <c r="F16" i="1" s="1"/>
  <c r="U10" i="1"/>
  <c r="E16" i="1" s="1"/>
  <c r="T10" i="1"/>
  <c r="S10" i="1"/>
  <c r="R10" i="1"/>
  <c r="Q10" i="1"/>
  <c r="P10" i="1"/>
  <c r="L10" i="1"/>
  <c r="K10" i="1"/>
  <c r="J10" i="1"/>
  <c r="I10" i="1"/>
  <c r="I14" i="1"/>
  <c r="H10" i="1"/>
  <c r="H14" i="1"/>
  <c r="G10" i="1"/>
  <c r="G14" i="1"/>
  <c r="G17" i="1" s="1"/>
  <c r="F10" i="1"/>
  <c r="F14" i="1"/>
  <c r="E10" i="1"/>
  <c r="E14" i="1"/>
  <c r="D11" i="1"/>
  <c r="K14" i="1"/>
  <c r="M14" i="1"/>
  <c r="L14" i="1"/>
  <c r="I17" i="1"/>
  <c r="H17" i="1"/>
  <c r="F17" i="1" l="1"/>
  <c r="K16" i="1"/>
  <c r="L16" i="1"/>
  <c r="M16" i="1"/>
  <c r="E17" i="1"/>
  <c r="N10" i="1"/>
  <c r="N14" i="1" s="1"/>
  <c r="O14" i="1"/>
  <c r="O17" i="1" s="1"/>
  <c r="N17" i="1" s="1"/>
  <c r="M17" i="1" l="1"/>
  <c r="L17" i="1"/>
  <c r="K17" i="1"/>
</calcChain>
</file>

<file path=xl/sharedStrings.xml><?xml version="1.0" encoding="utf-8"?>
<sst xmlns="http://schemas.openxmlformats.org/spreadsheetml/2006/main" count="88" uniqueCount="62">
  <si>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</si>
  <si>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</si>
  <si>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</si>
  <si>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</si>
  <si>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</si>
  <si>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</si>
  <si>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</si>
  <si>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</si>
  <si>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</si>
  <si>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</si>
  <si>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</si>
  <si>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</si>
  <si>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</si>
  <si>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</si>
  <si>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</si>
  <si>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</si>
  <si>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</si>
  <si>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</si>
  <si>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</si>
  <si>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</si>
  <si>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</si>
  <si>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</si>
  <si>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</si>
  <si>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</si>
  <si>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</si>
  <si>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</si>
  <si>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</si>
  <si>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</si>
  <si>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</si>
  <si>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</si>
  <si>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</si>
  <si>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</si>
  <si>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</si>
  <si>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</si>
  <si>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</si>
  <si>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ykköspesis</t>
  </si>
  <si>
    <t>karsintasarja</t>
  </si>
  <si>
    <t>11.</t>
  </si>
  <si>
    <t>SoJy</t>
  </si>
  <si>
    <t>10.</t>
  </si>
  <si>
    <t>Mia Mielonen</t>
  </si>
  <si>
    <t>KiPa</t>
  </si>
  <si>
    <t>29.5.1977</t>
  </si>
  <si>
    <t>SoJy = Sotkamon Jymy  (1909)</t>
  </si>
  <si>
    <t>ENSIMMÄISET</t>
  </si>
  <si>
    <t>Ottelu</t>
  </si>
  <si>
    <t>1.  ottelu</t>
  </si>
  <si>
    <t>Lyöty juoksu</t>
  </si>
  <si>
    <t>Tuotu juoksu</t>
  </si>
  <si>
    <t>Kunnari</t>
  </si>
  <si>
    <t>KiPa = Kiteen Pallo-90  (1990)</t>
  </si>
  <si>
    <t>14.08. 2002  Lippo - KiPa  2-0  (4-0, 4-1)</t>
  </si>
  <si>
    <t>17.08. 2002  KiPa - Lohi  0-2  (2-3, 1-2)</t>
  </si>
  <si>
    <t>2.  ottelu</t>
  </si>
  <si>
    <t>07.09. 2002  KiPa - ViVe  2-0  (4-2, 5-2)</t>
  </si>
  <si>
    <t>7.  ottelu</t>
  </si>
  <si>
    <t xml:space="preserve">  25 v   2 kk 16 pv</t>
  </si>
  <si>
    <t xml:space="preserve">  25 v   3 kk   9 pv</t>
  </si>
  <si>
    <t xml:space="preserve">  25 v   2 kk 19 pv</t>
  </si>
  <si>
    <t>15.  ottelu</t>
  </si>
  <si>
    <t>17.06. 2005  TyTe - SoJy  2-1  (2-6, 9-6, 1-0)</t>
  </si>
  <si>
    <t xml:space="preserve">  28 v   0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</si>
</sst>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1">
        <v>2001</v>
      </c>
      <c r="C4" s="61"/>
      <c r="D4" s="62" t="s">
        <v>41</v>
      </c>
      <c r="E4" s="61"/>
      <c r="F4" s="63" t="s">
        <v>35</v>
      </c>
      <c r="G4" s="66"/>
      <c r="H4" s="65"/>
      <c r="I4" s="61"/>
      <c r="J4" s="61"/>
      <c r="K4" s="61"/>
      <c r="L4" s="61"/>
      <c r="M4" s="61"/>
      <c r="N4" s="6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2002</v>
      </c>
      <c r="C5" s="61"/>
      <c r="D5" s="62" t="s">
        <v>41</v>
      </c>
      <c r="E5" s="61"/>
      <c r="F5" s="63" t="s">
        <v>35</v>
      </c>
      <c r="G5" s="66"/>
      <c r="H5" s="65"/>
      <c r="I5" s="61"/>
      <c r="J5" s="61"/>
      <c r="K5" s="61"/>
      <c r="L5" s="61"/>
      <c r="M5" s="61"/>
      <c r="N5" s="61"/>
      <c r="O5" s="25"/>
      <c r="P5" s="27"/>
      <c r="Q5" s="27"/>
      <c r="R5" s="27"/>
      <c r="S5" s="27"/>
      <c r="T5" s="27"/>
      <c r="U5" s="28">
        <v>7</v>
      </c>
      <c r="V5" s="28">
        <v>0</v>
      </c>
      <c r="W5" s="28">
        <v>1</v>
      </c>
      <c r="X5" s="28">
        <v>2</v>
      </c>
      <c r="Y5" s="28">
        <v>14</v>
      </c>
      <c r="Z5" s="27"/>
      <c r="AA5" s="27"/>
      <c r="AB5" s="27"/>
      <c r="AC5" s="27"/>
      <c r="AD5" s="27"/>
      <c r="AE5" s="27"/>
      <c r="AF5" s="64" t="s">
        <v>36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2003</v>
      </c>
      <c r="C6" s="61"/>
      <c r="D6" s="62" t="s">
        <v>41</v>
      </c>
      <c r="E6" s="61"/>
      <c r="F6" s="63" t="s">
        <v>35</v>
      </c>
      <c r="G6" s="66"/>
      <c r="H6" s="65"/>
      <c r="I6" s="61"/>
      <c r="J6" s="61"/>
      <c r="K6" s="61"/>
      <c r="L6" s="61"/>
      <c r="M6" s="61"/>
      <c r="N6" s="6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2004</v>
      </c>
      <c r="C7" s="61"/>
      <c r="D7" s="62" t="s">
        <v>41</v>
      </c>
      <c r="E7" s="61"/>
      <c r="F7" s="63" t="s">
        <v>35</v>
      </c>
      <c r="G7" s="66"/>
      <c r="H7" s="65"/>
      <c r="I7" s="61"/>
      <c r="J7" s="61"/>
      <c r="K7" s="61"/>
      <c r="L7" s="61"/>
      <c r="M7" s="61"/>
      <c r="N7" s="6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2005</v>
      </c>
      <c r="C8" s="27" t="s">
        <v>37</v>
      </c>
      <c r="D8" s="41" t="s">
        <v>38</v>
      </c>
      <c r="E8" s="27">
        <v>17</v>
      </c>
      <c r="F8" s="27">
        <v>2</v>
      </c>
      <c r="G8" s="27">
        <v>12</v>
      </c>
      <c r="H8" s="27">
        <v>10</v>
      </c>
      <c r="I8" s="27">
        <v>65</v>
      </c>
      <c r="J8" s="27">
        <v>26</v>
      </c>
      <c r="K8" s="27">
        <v>7</v>
      </c>
      <c r="L8" s="27">
        <v>18</v>
      </c>
      <c r="M8" s="27">
        <f>PRODUCT(F8+G8)</f>
        <v>14</v>
      </c>
      <c r="N8" s="30">
        <v>0.55600000000000005</v>
      </c>
      <c r="O8" s="25">
        <f>PRODUCT(I8/N8)</f>
        <v>116.90647482014387</v>
      </c>
      <c r="P8" s="27"/>
      <c r="Q8" s="27"/>
      <c r="R8" s="27"/>
      <c r="S8" s="27"/>
      <c r="T8" s="27"/>
      <c r="U8" s="28">
        <v>6</v>
      </c>
      <c r="V8" s="28">
        <v>2</v>
      </c>
      <c r="W8" s="28">
        <v>14</v>
      </c>
      <c r="X8" s="28">
        <v>5</v>
      </c>
      <c r="Y8" s="28">
        <v>29</v>
      </c>
      <c r="Z8" s="27"/>
      <c r="AA8" s="27"/>
      <c r="AB8" s="27"/>
      <c r="AC8" s="27"/>
      <c r="AD8" s="27"/>
      <c r="AE8" s="27"/>
      <c r="AF8" s="64" t="s">
        <v>36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27" t="s">
        <v>39</v>
      </c>
      <c r="D9" s="41" t="s">
        <v>38</v>
      </c>
      <c r="E9" s="27">
        <v>19</v>
      </c>
      <c r="F9" s="27">
        <v>1</v>
      </c>
      <c r="G9" s="27">
        <v>15</v>
      </c>
      <c r="H9" s="27">
        <v>7</v>
      </c>
      <c r="I9" s="27">
        <v>49</v>
      </c>
      <c r="J9" s="27">
        <v>13</v>
      </c>
      <c r="K9" s="27">
        <v>5</v>
      </c>
      <c r="L9" s="27">
        <v>15</v>
      </c>
      <c r="M9" s="27">
        <f>PRODUCT(F9+G9)</f>
        <v>16</v>
      </c>
      <c r="N9" s="30">
        <v>0.47599999999999998</v>
      </c>
      <c r="O9" s="25">
        <f>PRODUCT(I9/N9)</f>
        <v>102.94117647058825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36</v>
      </c>
      <c r="F10" s="19">
        <f t="shared" si="0"/>
        <v>3</v>
      </c>
      <c r="G10" s="19">
        <f t="shared" si="0"/>
        <v>27</v>
      </c>
      <c r="H10" s="19">
        <f t="shared" si="0"/>
        <v>17</v>
      </c>
      <c r="I10" s="19">
        <f t="shared" si="0"/>
        <v>114</v>
      </c>
      <c r="J10" s="19">
        <f t="shared" si="0"/>
        <v>39</v>
      </c>
      <c r="K10" s="19">
        <f t="shared" si="0"/>
        <v>12</v>
      </c>
      <c r="L10" s="19">
        <f t="shared" si="0"/>
        <v>33</v>
      </c>
      <c r="M10" s="19">
        <f t="shared" si="0"/>
        <v>30</v>
      </c>
      <c r="N10" s="31">
        <f>PRODUCT(I10/O10)</f>
        <v>0.51854090471607317</v>
      </c>
      <c r="O10" s="32">
        <f>SUM(O8:O9)</f>
        <v>219.84765129073213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13</v>
      </c>
      <c r="V10" s="19">
        <f t="shared" si="1"/>
        <v>2</v>
      </c>
      <c r="W10" s="19">
        <f t="shared" si="1"/>
        <v>15</v>
      </c>
      <c r="X10" s="19">
        <f t="shared" si="1"/>
        <v>7</v>
      </c>
      <c r="Y10" s="19">
        <f t="shared" si="1"/>
        <v>43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87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44</v>
      </c>
      <c r="Q13" s="13"/>
      <c r="R13" s="13"/>
      <c r="S13" s="67"/>
      <c r="T13" s="67"/>
      <c r="U13" s="67"/>
      <c r="V13" s="67"/>
      <c r="W13" s="67"/>
      <c r="X13" s="67"/>
      <c r="Y13" s="13"/>
      <c r="Z13" s="13"/>
      <c r="AA13" s="13"/>
      <c r="AB13" s="13"/>
      <c r="AC13" s="13"/>
      <c r="AD13" s="13"/>
      <c r="AE13" s="13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36</v>
      </c>
      <c r="F14" s="27">
        <f>PRODUCT(F10)</f>
        <v>3</v>
      </c>
      <c r="G14" s="27">
        <f>PRODUCT(G10)</f>
        <v>27</v>
      </c>
      <c r="H14" s="27">
        <f>PRODUCT(H10)</f>
        <v>17</v>
      </c>
      <c r="I14" s="27">
        <f>PRODUCT(I10)</f>
        <v>114</v>
      </c>
      <c r="J14" s="1"/>
      <c r="K14" s="43">
        <f>PRODUCT((F14+G14)/E14)</f>
        <v>0.83333333333333337</v>
      </c>
      <c r="L14" s="43">
        <f>PRODUCT(H14/E14)</f>
        <v>0.47222222222222221</v>
      </c>
      <c r="M14" s="43">
        <f>PRODUCT(I14/E14)</f>
        <v>3.1666666666666665</v>
      </c>
      <c r="N14" s="30">
        <f>PRODUCT(N10)</f>
        <v>0.51854090471607317</v>
      </c>
      <c r="O14" s="25">
        <f>PRODUCT(O10)</f>
        <v>219.84765129073213</v>
      </c>
      <c r="P14" s="69" t="s">
        <v>45</v>
      </c>
      <c r="Q14" s="70"/>
      <c r="R14" s="70"/>
      <c r="S14" s="71" t="s">
        <v>51</v>
      </c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 t="s">
        <v>46</v>
      </c>
      <c r="AE14" s="71"/>
      <c r="AF14" s="73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4" t="s">
        <v>47</v>
      </c>
      <c r="Q15" s="75"/>
      <c r="R15" s="75"/>
      <c r="S15" s="76" t="s">
        <v>54</v>
      </c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 t="s">
        <v>55</v>
      </c>
      <c r="AE15" s="76"/>
      <c r="AF15" s="78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13</v>
      </c>
      <c r="F16" s="28">
        <f>PRODUCT(V10)</f>
        <v>2</v>
      </c>
      <c r="G16" s="28">
        <f>PRODUCT(W10)</f>
        <v>15</v>
      </c>
      <c r="H16" s="28">
        <f>PRODUCT(X10)</f>
        <v>7</v>
      </c>
      <c r="I16" s="28">
        <f>PRODUCT(Y10)</f>
        <v>43</v>
      </c>
      <c r="J16" s="1"/>
      <c r="K16" s="50">
        <f>PRODUCT((F16+G16)/E16)</f>
        <v>1.3076923076923077</v>
      </c>
      <c r="L16" s="50">
        <f>PRODUCT(H16/E16)</f>
        <v>0.53846153846153844</v>
      </c>
      <c r="M16" s="50">
        <f>PRODUCT(I16/E16)</f>
        <v>3.3076923076923075</v>
      </c>
      <c r="N16" s="51">
        <v>0.5</v>
      </c>
      <c r="O16" s="25">
        <v>81</v>
      </c>
      <c r="P16" s="74" t="s">
        <v>48</v>
      </c>
      <c r="Q16" s="75"/>
      <c r="R16" s="75"/>
      <c r="S16" s="76" t="s">
        <v>52</v>
      </c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 t="s">
        <v>53</v>
      </c>
      <c r="AE16" s="76"/>
      <c r="AF16" s="78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49</v>
      </c>
      <c r="F17" s="19">
        <f>SUM(F14:F16)</f>
        <v>5</v>
      </c>
      <c r="G17" s="19">
        <f>SUM(G14:G16)</f>
        <v>42</v>
      </c>
      <c r="H17" s="19">
        <f>SUM(H14:H16)</f>
        <v>24</v>
      </c>
      <c r="I17" s="19">
        <f>SUM(I14:I16)</f>
        <v>157</v>
      </c>
      <c r="J17" s="1"/>
      <c r="K17" s="55">
        <f>PRODUCT((F17+G17)/E17)</f>
        <v>0.95918367346938771</v>
      </c>
      <c r="L17" s="55">
        <f>PRODUCT(H17/E17)</f>
        <v>0.48979591836734693</v>
      </c>
      <c r="M17" s="55">
        <f>PRODUCT(I17/E17)</f>
        <v>3.204081632653061</v>
      </c>
      <c r="N17" s="31">
        <f>PRODUCT(I17/O17)</f>
        <v>0.52185881899499653</v>
      </c>
      <c r="O17" s="25">
        <f>SUM(O14:O16)</f>
        <v>300.84765129073213</v>
      </c>
      <c r="P17" s="79" t="s">
        <v>49</v>
      </c>
      <c r="Q17" s="80"/>
      <c r="R17" s="80"/>
      <c r="S17" s="81" t="s">
        <v>60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 t="s">
        <v>59</v>
      </c>
      <c r="AE17" s="81"/>
      <c r="AF17" s="83" t="s">
        <v>61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56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34</v>
      </c>
      <c r="C19" s="1"/>
      <c r="D19" s="1" t="s">
        <v>50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8"/>
      <c r="AI37" s="58"/>
      <c r="AJ37" s="58"/>
      <c r="AK37" s="58"/>
      <c r="AL37" s="5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56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8"/>
      <c r="AI38" s="58"/>
      <c r="AJ38" s="58"/>
      <c r="AK38" s="58"/>
      <c r="AL38" s="58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56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9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2019-01-25T22:30:50Z</dcterms:modified>
</cp:coreProperties>
</file>