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N27" i="1" l="1"/>
  <c r="AE21" i="1"/>
  <c r="AD21" i="1"/>
  <c r="AC21" i="1"/>
  <c r="AB21" i="1"/>
  <c r="AA21" i="1"/>
  <c r="Z21" i="1"/>
  <c r="Y21" i="1"/>
  <c r="I27" i="1" s="1"/>
  <c r="X21" i="1"/>
  <c r="H27" i="1" s="1"/>
  <c r="W21" i="1"/>
  <c r="G27" i="1" s="1"/>
  <c r="V21" i="1"/>
  <c r="F27" i="1" s="1"/>
  <c r="K27" i="1" s="1"/>
  <c r="U21" i="1"/>
  <c r="E27" i="1" s="1"/>
  <c r="T21" i="1"/>
  <c r="S21" i="1"/>
  <c r="R21" i="1"/>
  <c r="Q21" i="1"/>
  <c r="P21" i="1"/>
  <c r="M21" i="1"/>
  <c r="L21" i="1"/>
  <c r="K21" i="1"/>
  <c r="J21" i="1"/>
  <c r="I21" i="1"/>
  <c r="H21" i="1"/>
  <c r="H25" i="1" s="1"/>
  <c r="G21" i="1"/>
  <c r="G25" i="1" s="1"/>
  <c r="F21" i="1"/>
  <c r="F25" i="1" s="1"/>
  <c r="E21" i="1"/>
  <c r="E25" i="1" s="1"/>
  <c r="L27" i="1" l="1"/>
  <c r="M27" i="1"/>
  <c r="G28" i="1"/>
  <c r="O21" i="1"/>
  <c r="O25" i="1" s="1"/>
  <c r="O28" i="1" s="1"/>
  <c r="D22" i="1"/>
  <c r="F28" i="1"/>
  <c r="K25" i="1"/>
  <c r="E28" i="1"/>
  <c r="L25" i="1"/>
  <c r="H28" i="1"/>
  <c r="I25" i="1"/>
  <c r="L28" i="1" l="1"/>
  <c r="N21" i="1"/>
  <c r="N25" i="1" s="1"/>
  <c r="K28" i="1"/>
  <c r="M25" i="1"/>
  <c r="I28" i="1"/>
  <c r="N28" i="1" l="1"/>
  <c r="M28" i="1"/>
</calcChain>
</file>

<file path=xl/sharedStrings.xml><?xml version="1.0" encoding="utf-8"?>
<sst xmlns="http://schemas.openxmlformats.org/spreadsheetml/2006/main" count="105" uniqueCount="61">
  <si>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</si>
  <si>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</si>
  <si>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</si>
  <si>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</si>
  <si>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</si>
  <si>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</si>
  <si>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</si>
  <si>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</si>
  <si>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</si>
  <si>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</si>
  <si>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</si>
  <si>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</si>
  <si>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</si>
  <si>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</si>
  <si>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</si>
  <si>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</si>
  <si>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</si>
  <si>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</si>
  <si>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</si>
  <si>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</si>
  <si>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</si>
  <si>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</si>
  <si>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</si>
  <si>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</si>
  <si>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</si>
  <si>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</si>
  <si>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</si>
  <si>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</si>
  <si>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</si>
  <si>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</si>
  <si>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</si>
  <si>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</si>
  <si>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</si>
  <si>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</si>
  <si>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</si>
  <si>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</si>
  <si>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</si>
  <si>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</si>
  <si>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</si>
  <si>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</si>
  <si>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</si>
  <si>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</si>
  <si>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</si>
  <si>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12.05. 2019  Kirittäret - MyVe  2-0  (9-1, 5-1)</t>
  </si>
  <si>
    <t>Jaana Marjamäki-Kekola</t>
  </si>
  <si>
    <t>3.6.1987   Pori</t>
  </si>
  <si>
    <t>UPV = Ulvilan Pesä-Veikot  (1957),  kasvattajaseura</t>
  </si>
  <si>
    <t>VM</t>
  </si>
  <si>
    <t>KaMa</t>
  </si>
  <si>
    <t>Pesäkarhut  2</t>
  </si>
  <si>
    <t>UPV</t>
  </si>
  <si>
    <t>Pesäkarhut  3</t>
  </si>
  <si>
    <t>Pesäkarhut = Pesäkarhut, Pori  (1985)</t>
  </si>
  <si>
    <t>KaMa = Kankaanpään Maila  (1958)</t>
  </si>
  <si>
    <t>VM = Vaasan Maila  (1933)</t>
  </si>
  <si>
    <t xml:space="preserve">  31 v 11 kk   9 pv   </t>
  </si>
  <si>
    <t>9.  ottelu</t>
  </si>
  <si>
    <t>16.06. 2019  MyVe - Pesä Ysit  1-0  (7-4, 7-7)</t>
  </si>
  <si>
    <t xml:space="preserve">  32 v   0 kk 13 pv   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</si>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</sst>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4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2004</v>
      </c>
      <c r="C4" s="61"/>
      <c r="D4" s="62" t="s">
        <v>50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2005</v>
      </c>
      <c r="C5" s="61"/>
      <c r="D5" s="62" t="s">
        <v>51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5">
        <v>2006</v>
      </c>
      <c r="C6" s="65"/>
      <c r="D6" s="66" t="s">
        <v>49</v>
      </c>
      <c r="E6" s="65"/>
      <c r="F6" s="67" t="s">
        <v>42</v>
      </c>
      <c r="G6" s="68"/>
      <c r="H6" s="69"/>
      <c r="I6" s="65"/>
      <c r="J6" s="65"/>
      <c r="K6" s="65"/>
      <c r="L6" s="65"/>
      <c r="M6" s="65"/>
      <c r="N6" s="70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5">
        <v>2007</v>
      </c>
      <c r="C7" s="65"/>
      <c r="D7" s="66" t="s">
        <v>49</v>
      </c>
      <c r="E7" s="65"/>
      <c r="F7" s="67" t="s">
        <v>42</v>
      </c>
      <c r="G7" s="68"/>
      <c r="H7" s="69"/>
      <c r="I7" s="65"/>
      <c r="J7" s="65"/>
      <c r="K7" s="65"/>
      <c r="L7" s="65"/>
      <c r="M7" s="65"/>
      <c r="N7" s="70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2008</v>
      </c>
      <c r="C8" s="65"/>
      <c r="D8" s="66" t="s">
        <v>49</v>
      </c>
      <c r="E8" s="65"/>
      <c r="F8" s="67" t="s">
        <v>42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2009</v>
      </c>
      <c r="C9" s="65"/>
      <c r="D9" s="66" t="s">
        <v>48</v>
      </c>
      <c r="E9" s="65"/>
      <c r="F9" s="67" t="s">
        <v>42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5">
        <v>2010</v>
      </c>
      <c r="C10" s="65"/>
      <c r="D10" s="66" t="s">
        <v>48</v>
      </c>
      <c r="E10" s="65"/>
      <c r="F10" s="67" t="s">
        <v>42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65">
        <v>2011</v>
      </c>
      <c r="C11" s="65"/>
      <c r="D11" s="66" t="s">
        <v>48</v>
      </c>
      <c r="E11" s="65"/>
      <c r="F11" s="67" t="s">
        <v>42</v>
      </c>
      <c r="G11" s="68"/>
      <c r="H11" s="69"/>
      <c r="I11" s="65"/>
      <c r="J11" s="65"/>
      <c r="K11" s="65"/>
      <c r="L11" s="65"/>
      <c r="M11" s="65"/>
      <c r="N11" s="70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7"/>
      <c r="AH11" s="7"/>
      <c r="AI11" s="7"/>
      <c r="AJ11" s="7"/>
      <c r="AK11" s="7"/>
    </row>
    <row r="12" spans="1:37" ht="15" customHeight="1" x14ac:dyDescent="0.2">
      <c r="A12" s="1"/>
      <c r="B12" s="27">
        <v>2012</v>
      </c>
      <c r="C12" s="27"/>
      <c r="D12" s="28"/>
      <c r="E12" s="27"/>
      <c r="F12" s="71"/>
      <c r="G12" s="34"/>
      <c r="H12" s="72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7"/>
      <c r="AH12" s="7"/>
      <c r="AI12" s="7"/>
      <c r="AJ12" s="7"/>
      <c r="AK12" s="7"/>
    </row>
    <row r="13" spans="1:37" ht="15" customHeight="1" x14ac:dyDescent="0.2">
      <c r="A13" s="1"/>
      <c r="B13" s="61">
        <v>2013</v>
      </c>
      <c r="C13" s="61"/>
      <c r="D13" s="62" t="s">
        <v>47</v>
      </c>
      <c r="E13" s="61"/>
      <c r="F13" s="63" t="s">
        <v>37</v>
      </c>
      <c r="G13" s="61"/>
      <c r="H13" s="61"/>
      <c r="I13" s="61"/>
      <c r="J13" s="61"/>
      <c r="K13" s="61"/>
      <c r="L13" s="61"/>
      <c r="M13" s="61"/>
      <c r="N13" s="64"/>
      <c r="O13" s="25"/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27"/>
      <c r="AC13" s="27"/>
      <c r="AD13" s="27"/>
      <c r="AE13" s="27"/>
      <c r="AF13" s="23"/>
      <c r="AG13" s="7"/>
      <c r="AH13" s="7"/>
      <c r="AI13" s="7"/>
      <c r="AJ13" s="7"/>
      <c r="AK13" s="7"/>
    </row>
    <row r="14" spans="1:37" ht="15" customHeight="1" x14ac:dyDescent="0.2">
      <c r="A14" s="1"/>
      <c r="B14" s="61">
        <v>2014</v>
      </c>
      <c r="C14" s="61"/>
      <c r="D14" s="62" t="s">
        <v>47</v>
      </c>
      <c r="E14" s="61"/>
      <c r="F14" s="63" t="s">
        <v>37</v>
      </c>
      <c r="G14" s="61"/>
      <c r="H14" s="61"/>
      <c r="I14" s="61"/>
      <c r="J14" s="61"/>
      <c r="K14" s="61"/>
      <c r="L14" s="61"/>
      <c r="M14" s="61"/>
      <c r="N14" s="64"/>
      <c r="O14" s="25"/>
      <c r="P14" s="27"/>
      <c r="Q14" s="27"/>
      <c r="R14" s="27"/>
      <c r="S14" s="27"/>
      <c r="T14" s="27"/>
      <c r="U14" s="31"/>
      <c r="V14" s="31"/>
      <c r="W14" s="31"/>
      <c r="X14" s="31"/>
      <c r="Y14" s="31"/>
      <c r="Z14" s="27"/>
      <c r="AA14" s="27"/>
      <c r="AB14" s="27"/>
      <c r="AC14" s="27"/>
      <c r="AD14" s="27"/>
      <c r="AE14" s="27"/>
      <c r="AF14" s="23"/>
      <c r="AG14" s="7"/>
      <c r="AH14" s="7"/>
      <c r="AI14" s="7"/>
      <c r="AJ14" s="7"/>
      <c r="AK14" s="7"/>
    </row>
    <row r="15" spans="1:37" ht="15" customHeight="1" x14ac:dyDescent="0.2">
      <c r="A15" s="1"/>
      <c r="B15" s="61">
        <v>2015</v>
      </c>
      <c r="C15" s="61"/>
      <c r="D15" s="62" t="s">
        <v>47</v>
      </c>
      <c r="E15" s="61"/>
      <c r="F15" s="63" t="s">
        <v>37</v>
      </c>
      <c r="G15" s="61"/>
      <c r="H15" s="61"/>
      <c r="I15" s="61"/>
      <c r="J15" s="61"/>
      <c r="K15" s="61"/>
      <c r="L15" s="61"/>
      <c r="M15" s="61"/>
      <c r="N15" s="64"/>
      <c r="O15" s="25"/>
      <c r="P15" s="27"/>
      <c r="Q15" s="27"/>
      <c r="R15" s="27"/>
      <c r="S15" s="27"/>
      <c r="T15" s="27"/>
      <c r="U15" s="31"/>
      <c r="V15" s="31"/>
      <c r="W15" s="31"/>
      <c r="X15" s="31"/>
      <c r="Y15" s="31"/>
      <c r="Z15" s="27"/>
      <c r="AA15" s="27"/>
      <c r="AB15" s="27"/>
      <c r="AC15" s="27"/>
      <c r="AD15" s="27"/>
      <c r="AE15" s="27"/>
      <c r="AF15" s="23"/>
      <c r="AG15" s="7"/>
      <c r="AH15" s="7"/>
      <c r="AI15" s="7"/>
      <c r="AJ15" s="7"/>
      <c r="AK15" s="7"/>
    </row>
    <row r="16" spans="1:37" ht="15" customHeight="1" x14ac:dyDescent="0.2">
      <c r="A16" s="1"/>
      <c r="B16" s="65">
        <v>2016</v>
      </c>
      <c r="C16" s="65"/>
      <c r="D16" s="66" t="s">
        <v>40</v>
      </c>
      <c r="E16" s="65"/>
      <c r="F16" s="67" t="s">
        <v>42</v>
      </c>
      <c r="G16" s="68"/>
      <c r="H16" s="69"/>
      <c r="I16" s="65"/>
      <c r="J16" s="65"/>
      <c r="K16" s="65"/>
      <c r="L16" s="65"/>
      <c r="M16" s="65"/>
      <c r="N16" s="70"/>
      <c r="O16" s="25"/>
      <c r="P16" s="27"/>
      <c r="Q16" s="27"/>
      <c r="R16" s="27"/>
      <c r="S16" s="27"/>
      <c r="T16" s="27"/>
      <c r="U16" s="31"/>
      <c r="V16" s="31"/>
      <c r="W16" s="31"/>
      <c r="X16" s="31"/>
      <c r="Y16" s="31"/>
      <c r="Z16" s="27"/>
      <c r="AA16" s="27"/>
      <c r="AB16" s="27"/>
      <c r="AC16" s="27"/>
      <c r="AD16" s="27"/>
      <c r="AE16" s="27"/>
      <c r="AF16" s="23"/>
      <c r="AG16" s="7"/>
      <c r="AH16" s="7"/>
      <c r="AI16" s="7"/>
      <c r="AJ16" s="7"/>
      <c r="AK16" s="7"/>
    </row>
    <row r="17" spans="1:37" ht="15" customHeight="1" x14ac:dyDescent="0.2">
      <c r="A17" s="1"/>
      <c r="B17" s="65">
        <v>2017</v>
      </c>
      <c r="C17" s="65"/>
      <c r="D17" s="66" t="s">
        <v>40</v>
      </c>
      <c r="E17" s="65"/>
      <c r="F17" s="67" t="s">
        <v>42</v>
      </c>
      <c r="G17" s="68"/>
      <c r="H17" s="69"/>
      <c r="I17" s="65"/>
      <c r="J17" s="65"/>
      <c r="K17" s="65"/>
      <c r="L17" s="65"/>
      <c r="M17" s="65"/>
      <c r="N17" s="70"/>
      <c r="O17" s="25"/>
      <c r="P17" s="27"/>
      <c r="Q17" s="27"/>
      <c r="R17" s="27"/>
      <c r="S17" s="27"/>
      <c r="T17" s="27"/>
      <c r="U17" s="31"/>
      <c r="V17" s="31"/>
      <c r="W17" s="31"/>
      <c r="X17" s="31"/>
      <c r="Y17" s="31"/>
      <c r="Z17" s="27"/>
      <c r="AA17" s="27"/>
      <c r="AB17" s="27"/>
      <c r="AC17" s="27"/>
      <c r="AD17" s="27"/>
      <c r="AE17" s="27"/>
      <c r="AF17" s="23"/>
      <c r="AG17" s="7"/>
      <c r="AH17" s="7"/>
      <c r="AI17" s="7"/>
      <c r="AJ17" s="7"/>
      <c r="AK17" s="7"/>
    </row>
    <row r="18" spans="1:37" ht="15" customHeight="1" x14ac:dyDescent="0.2">
      <c r="A18" s="1"/>
      <c r="B18" s="65">
        <v>2018</v>
      </c>
      <c r="C18" s="65"/>
      <c r="D18" s="66" t="s">
        <v>40</v>
      </c>
      <c r="E18" s="65"/>
      <c r="F18" s="67" t="s">
        <v>42</v>
      </c>
      <c r="G18" s="68"/>
      <c r="H18" s="69"/>
      <c r="I18" s="65"/>
      <c r="J18" s="65"/>
      <c r="K18" s="65"/>
      <c r="L18" s="65"/>
      <c r="M18" s="65"/>
      <c r="N18" s="70"/>
      <c r="O18" s="25"/>
      <c r="P18" s="27"/>
      <c r="Q18" s="27"/>
      <c r="R18" s="27"/>
      <c r="S18" s="27"/>
      <c r="T18" s="27"/>
      <c r="U18" s="31"/>
      <c r="V18" s="31"/>
      <c r="W18" s="31"/>
      <c r="X18" s="31"/>
      <c r="Y18" s="31"/>
      <c r="Z18" s="27"/>
      <c r="AA18" s="27"/>
      <c r="AB18" s="27"/>
      <c r="AC18" s="27"/>
      <c r="AD18" s="27"/>
      <c r="AE18" s="27"/>
      <c r="AF18" s="23"/>
      <c r="AG18" s="7"/>
      <c r="AH18" s="7"/>
      <c r="AI18" s="7"/>
      <c r="AJ18" s="7"/>
      <c r="AK18" s="7"/>
    </row>
    <row r="19" spans="1:37" ht="15" customHeight="1" x14ac:dyDescent="0.2">
      <c r="A19" s="1"/>
      <c r="B19" s="27">
        <v>2019</v>
      </c>
      <c r="C19" s="27" t="s">
        <v>59</v>
      </c>
      <c r="D19" s="28" t="s">
        <v>40</v>
      </c>
      <c r="E19" s="27">
        <v>24</v>
      </c>
      <c r="F19" s="27">
        <v>0</v>
      </c>
      <c r="G19" s="27">
        <v>31</v>
      </c>
      <c r="H19" s="27">
        <v>6</v>
      </c>
      <c r="I19" s="27">
        <v>87</v>
      </c>
      <c r="J19" s="27">
        <v>7</v>
      </c>
      <c r="K19" s="27">
        <v>9</v>
      </c>
      <c r="L19" s="27">
        <v>40</v>
      </c>
      <c r="M19" s="27">
        <v>31</v>
      </c>
      <c r="N19" s="29">
        <v>0.52095808383233533</v>
      </c>
      <c r="O19" s="30">
        <v>167</v>
      </c>
      <c r="P19" s="27"/>
      <c r="Q19" s="27"/>
      <c r="R19" s="27"/>
      <c r="S19" s="27"/>
      <c r="T19" s="27"/>
      <c r="U19" s="31">
        <v>3</v>
      </c>
      <c r="V19" s="31">
        <v>0</v>
      </c>
      <c r="W19" s="31">
        <v>2</v>
      </c>
      <c r="X19" s="31">
        <v>2</v>
      </c>
      <c r="Y19" s="31">
        <v>12</v>
      </c>
      <c r="Z19" s="27"/>
      <c r="AA19" s="27"/>
      <c r="AB19" s="27"/>
      <c r="AC19" s="27"/>
      <c r="AD19" s="27"/>
      <c r="AE19" s="27"/>
      <c r="AF19" s="23"/>
      <c r="AG19" s="24"/>
      <c r="AH19" s="24"/>
      <c r="AI19" s="24"/>
      <c r="AJ19" s="24"/>
      <c r="AK19" s="7"/>
    </row>
    <row r="20" spans="1:37" ht="15" customHeight="1" x14ac:dyDescent="0.2">
      <c r="A20" s="1"/>
      <c r="B20" s="27">
        <v>2020</v>
      </c>
      <c r="C20" s="27" t="s">
        <v>60</v>
      </c>
      <c r="D20" s="28" t="s">
        <v>40</v>
      </c>
      <c r="E20" s="27">
        <v>20</v>
      </c>
      <c r="F20" s="27">
        <v>0</v>
      </c>
      <c r="G20" s="27">
        <v>10</v>
      </c>
      <c r="H20" s="27">
        <v>1</v>
      </c>
      <c r="I20" s="27">
        <v>59</v>
      </c>
      <c r="J20" s="27">
        <v>5</v>
      </c>
      <c r="K20" s="27">
        <v>18</v>
      </c>
      <c r="L20" s="27">
        <v>26</v>
      </c>
      <c r="M20" s="27">
        <v>10</v>
      </c>
      <c r="N20" s="29">
        <v>0.50900000000000001</v>
      </c>
      <c r="O20" s="30">
        <v>116</v>
      </c>
      <c r="P20" s="27"/>
      <c r="Q20" s="27"/>
      <c r="R20" s="27"/>
      <c r="S20" s="27"/>
      <c r="T20" s="27"/>
      <c r="U20" s="31"/>
      <c r="V20" s="31"/>
      <c r="W20" s="31"/>
      <c r="X20" s="31"/>
      <c r="Y20" s="31"/>
      <c r="Z20" s="27"/>
      <c r="AA20" s="27"/>
      <c r="AB20" s="27"/>
      <c r="AC20" s="27"/>
      <c r="AD20" s="27"/>
      <c r="AE20" s="27"/>
      <c r="AF20" s="23"/>
      <c r="AG20" s="24"/>
      <c r="AH20" s="24"/>
      <c r="AI20" s="24"/>
      <c r="AJ20" s="24"/>
      <c r="AK20" s="7"/>
    </row>
    <row r="21" spans="1:37" ht="15" customHeight="1" x14ac:dyDescent="0.2">
      <c r="A21" s="1"/>
      <c r="B21" s="16" t="s">
        <v>9</v>
      </c>
      <c r="C21" s="17"/>
      <c r="D21" s="15"/>
      <c r="E21" s="18">
        <f t="shared" ref="E21:M21" si="0">SUM(E16:E20)</f>
        <v>44</v>
      </c>
      <c r="F21" s="18">
        <f t="shared" si="0"/>
        <v>0</v>
      </c>
      <c r="G21" s="18">
        <f t="shared" si="0"/>
        <v>41</v>
      </c>
      <c r="H21" s="18">
        <f t="shared" si="0"/>
        <v>7</v>
      </c>
      <c r="I21" s="18">
        <f t="shared" si="0"/>
        <v>146</v>
      </c>
      <c r="J21" s="18">
        <f t="shared" si="0"/>
        <v>12</v>
      </c>
      <c r="K21" s="18">
        <f t="shared" si="0"/>
        <v>27</v>
      </c>
      <c r="L21" s="18">
        <f t="shared" si="0"/>
        <v>66</v>
      </c>
      <c r="M21" s="18">
        <f t="shared" si="0"/>
        <v>41</v>
      </c>
      <c r="N21" s="32">
        <f>PRODUCT(I21/O21)</f>
        <v>0.51590106007067138</v>
      </c>
      <c r="O21" s="33">
        <f t="shared" ref="O21:AE21" si="1">SUM(O16:O20)</f>
        <v>283</v>
      </c>
      <c r="P21" s="18">
        <f t="shared" si="1"/>
        <v>0</v>
      </c>
      <c r="Q21" s="18">
        <f t="shared" si="1"/>
        <v>0</v>
      </c>
      <c r="R21" s="18">
        <f t="shared" si="1"/>
        <v>0</v>
      </c>
      <c r="S21" s="18">
        <f t="shared" si="1"/>
        <v>0</v>
      </c>
      <c r="T21" s="18">
        <f t="shared" si="1"/>
        <v>0</v>
      </c>
      <c r="U21" s="18">
        <f t="shared" si="1"/>
        <v>3</v>
      </c>
      <c r="V21" s="18">
        <f t="shared" si="1"/>
        <v>0</v>
      </c>
      <c r="W21" s="18">
        <f t="shared" si="1"/>
        <v>2</v>
      </c>
      <c r="X21" s="18">
        <f t="shared" si="1"/>
        <v>2</v>
      </c>
      <c r="Y21" s="18">
        <f t="shared" si="1"/>
        <v>12</v>
      </c>
      <c r="Z21" s="18">
        <f t="shared" si="1"/>
        <v>0</v>
      </c>
      <c r="AA21" s="18">
        <f t="shared" si="1"/>
        <v>0</v>
      </c>
      <c r="AB21" s="18">
        <f t="shared" si="1"/>
        <v>0</v>
      </c>
      <c r="AC21" s="18">
        <f t="shared" si="1"/>
        <v>0</v>
      </c>
      <c r="AD21" s="18">
        <f t="shared" si="1"/>
        <v>0</v>
      </c>
      <c r="AE21" s="18">
        <f t="shared" si="1"/>
        <v>0</v>
      </c>
      <c r="AF21" s="23"/>
      <c r="AG21" s="24"/>
      <c r="AH21" s="24"/>
      <c r="AI21" s="24"/>
      <c r="AJ21" s="24"/>
      <c r="AK21" s="7"/>
    </row>
    <row r="22" spans="1:37" ht="15" customHeight="1" x14ac:dyDescent="0.2">
      <c r="A22" s="1"/>
      <c r="B22" s="28" t="s">
        <v>2</v>
      </c>
      <c r="C22" s="34"/>
      <c r="D22" s="35">
        <f>SUM(F21:H21)+((I21-F21-G21)/3)+(E21/3)+(Z21*25)+(AA21*25)+(AB21*10)+(AC21*25)+(AD21*20)+(AE21*15)</f>
        <v>97.666666666666671</v>
      </c>
      <c r="E22" s="1"/>
      <c r="F22" s="1"/>
      <c r="G22" s="1"/>
      <c r="H22" s="1"/>
      <c r="I22" s="1"/>
      <c r="J22" s="1"/>
      <c r="K22" s="1"/>
      <c r="L22" s="1"/>
      <c r="M22" s="1"/>
      <c r="N22" s="3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7"/>
      <c r="AE22" s="1"/>
      <c r="AF22" s="23"/>
      <c r="AG22" s="24"/>
      <c r="AH22" s="24"/>
      <c r="AI22" s="24"/>
      <c r="AJ22" s="24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38"/>
      <c r="P23" s="1"/>
      <c r="Q23" s="39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4"/>
      <c r="AH23" s="24"/>
      <c r="AI23" s="24"/>
      <c r="AJ23" s="24"/>
      <c r="AK23" s="7"/>
    </row>
    <row r="24" spans="1:37" s="9" customFormat="1" ht="15" customHeight="1" x14ac:dyDescent="0.25">
      <c r="A24" s="1"/>
      <c r="B24" s="22" t="s">
        <v>16</v>
      </c>
      <c r="C24" s="40"/>
      <c r="D24" s="40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27</v>
      </c>
      <c r="L24" s="18" t="s">
        <v>28</v>
      </c>
      <c r="M24" s="18" t="s">
        <v>29</v>
      </c>
      <c r="N24" s="18" t="s">
        <v>23</v>
      </c>
      <c r="O24" s="25"/>
      <c r="P24" s="41" t="s">
        <v>34</v>
      </c>
      <c r="Q24" s="12"/>
      <c r="R24" s="12"/>
      <c r="S24" s="12"/>
      <c r="T24" s="42"/>
      <c r="U24" s="42"/>
      <c r="V24" s="42"/>
      <c r="W24" s="42"/>
      <c r="X24" s="42"/>
      <c r="Y24" s="12"/>
      <c r="Z24" s="12"/>
      <c r="AA24" s="12"/>
      <c r="AB24" s="12"/>
      <c r="AC24" s="12"/>
      <c r="AD24" s="12"/>
      <c r="AE24" s="43"/>
      <c r="AF24" s="23"/>
      <c r="AG24" s="8"/>
      <c r="AH24" s="24"/>
      <c r="AI24" s="24"/>
      <c r="AJ24" s="24"/>
      <c r="AK24" s="7"/>
    </row>
    <row r="25" spans="1:37" ht="15" customHeight="1" x14ac:dyDescent="0.2">
      <c r="A25" s="1"/>
      <c r="B25" s="41" t="s">
        <v>17</v>
      </c>
      <c r="C25" s="12"/>
      <c r="D25" s="43"/>
      <c r="E25" s="27">
        <f>PRODUCT(E21)</f>
        <v>44</v>
      </c>
      <c r="F25" s="27">
        <f>PRODUCT(F21)</f>
        <v>0</v>
      </c>
      <c r="G25" s="27">
        <f>PRODUCT(G21)</f>
        <v>41</v>
      </c>
      <c r="H25" s="27">
        <f>PRODUCT(H21)</f>
        <v>7</v>
      </c>
      <c r="I25" s="27">
        <f>PRODUCT(I21)</f>
        <v>146</v>
      </c>
      <c r="J25" s="1"/>
      <c r="K25" s="44">
        <f>PRODUCT((F25+G25)/E25)</f>
        <v>0.93181818181818177</v>
      </c>
      <c r="L25" s="44">
        <f>PRODUCT(H25/E25)</f>
        <v>0.15909090909090909</v>
      </c>
      <c r="M25" s="44">
        <f>PRODUCT(I25/E25)</f>
        <v>3.3181818181818183</v>
      </c>
      <c r="N25" s="29">
        <f>PRODUCT(N21)</f>
        <v>0.51590106007067138</v>
      </c>
      <c r="O25" s="25">
        <f>PRODUCT(O21)</f>
        <v>283</v>
      </c>
      <c r="P25" s="73" t="s">
        <v>21</v>
      </c>
      <c r="Q25" s="74"/>
      <c r="R25" s="75" t="s">
        <v>43</v>
      </c>
      <c r="S25" s="75"/>
      <c r="T25" s="75"/>
      <c r="U25" s="75"/>
      <c r="V25" s="75"/>
      <c r="W25" s="75"/>
      <c r="X25" s="75"/>
      <c r="Y25" s="75"/>
      <c r="Z25" s="75"/>
      <c r="AA25" s="76" t="s">
        <v>35</v>
      </c>
      <c r="AB25" s="76"/>
      <c r="AC25" s="76"/>
      <c r="AD25" s="76"/>
      <c r="AE25" s="77" t="s">
        <v>55</v>
      </c>
      <c r="AF25" s="23"/>
      <c r="AG25" s="24"/>
      <c r="AH25" s="24"/>
      <c r="AI25" s="24"/>
      <c r="AJ25" s="24"/>
      <c r="AK25" s="7"/>
    </row>
    <row r="26" spans="1:37" ht="15" customHeight="1" x14ac:dyDescent="0.2">
      <c r="A26" s="1"/>
      <c r="B26" s="45" t="s">
        <v>18</v>
      </c>
      <c r="C26" s="46"/>
      <c r="D26" s="47"/>
      <c r="E26" s="27"/>
      <c r="F26" s="27"/>
      <c r="G26" s="27"/>
      <c r="H26" s="27"/>
      <c r="I26" s="27"/>
      <c r="J26" s="1"/>
      <c r="K26" s="44"/>
      <c r="L26" s="44"/>
      <c r="M26" s="44"/>
      <c r="N26" s="29"/>
      <c r="O26" s="30"/>
      <c r="P26" s="78" t="s">
        <v>38</v>
      </c>
      <c r="Q26" s="79"/>
      <c r="R26" s="80" t="s">
        <v>43</v>
      </c>
      <c r="S26" s="80"/>
      <c r="T26" s="80"/>
      <c r="U26" s="80"/>
      <c r="V26" s="80"/>
      <c r="W26" s="80"/>
      <c r="X26" s="80"/>
      <c r="Y26" s="80"/>
      <c r="Z26" s="80"/>
      <c r="AA26" s="81" t="s">
        <v>35</v>
      </c>
      <c r="AB26" s="80"/>
      <c r="AC26" s="80"/>
      <c r="AD26" s="81"/>
      <c r="AE26" s="82" t="s">
        <v>55</v>
      </c>
      <c r="AF26" s="23"/>
      <c r="AG26" s="1"/>
      <c r="AH26" s="24"/>
      <c r="AI26" s="24"/>
      <c r="AJ26" s="24"/>
      <c r="AK26" s="7"/>
    </row>
    <row r="27" spans="1:37" ht="15" customHeight="1" x14ac:dyDescent="0.2">
      <c r="A27" s="1"/>
      <c r="B27" s="48" t="s">
        <v>19</v>
      </c>
      <c r="C27" s="49"/>
      <c r="D27" s="50"/>
      <c r="E27" s="31">
        <f>PRODUCT(U21)</f>
        <v>3</v>
      </c>
      <c r="F27" s="31">
        <f t="shared" ref="F27:I27" si="2">PRODUCT(V21)</f>
        <v>0</v>
      </c>
      <c r="G27" s="31">
        <f t="shared" si="2"/>
        <v>2</v>
      </c>
      <c r="H27" s="31">
        <f t="shared" si="2"/>
        <v>2</v>
      </c>
      <c r="I27" s="31">
        <f t="shared" si="2"/>
        <v>12</v>
      </c>
      <c r="J27" s="1"/>
      <c r="K27" s="51">
        <f>PRODUCT((F27+G27)/E27)</f>
        <v>0.66666666666666663</v>
      </c>
      <c r="L27" s="51">
        <f>PRODUCT(H27/E27)</f>
        <v>0.66666666666666663</v>
      </c>
      <c r="M27" s="51">
        <f>PRODUCT(I27/E27)</f>
        <v>4</v>
      </c>
      <c r="N27" s="52">
        <f>PRODUCT(I27/O27)</f>
        <v>0.6</v>
      </c>
      <c r="O27" s="25">
        <v>20</v>
      </c>
      <c r="P27" s="78" t="s">
        <v>39</v>
      </c>
      <c r="Q27" s="79"/>
      <c r="R27" s="80" t="s">
        <v>57</v>
      </c>
      <c r="S27" s="80"/>
      <c r="T27" s="80"/>
      <c r="U27" s="80"/>
      <c r="V27" s="80"/>
      <c r="W27" s="80"/>
      <c r="X27" s="80"/>
      <c r="Y27" s="80"/>
      <c r="Z27" s="80"/>
      <c r="AA27" s="81" t="s">
        <v>56</v>
      </c>
      <c r="AB27" s="80"/>
      <c r="AC27" s="80"/>
      <c r="AD27" s="81"/>
      <c r="AE27" s="82" t="s">
        <v>58</v>
      </c>
      <c r="AF27" s="23"/>
      <c r="AG27" s="1"/>
      <c r="AH27" s="24"/>
      <c r="AI27" s="24"/>
      <c r="AJ27" s="24"/>
      <c r="AK27" s="7"/>
    </row>
    <row r="28" spans="1:37" ht="15" customHeight="1" x14ac:dyDescent="0.2">
      <c r="A28" s="1"/>
      <c r="B28" s="53" t="s">
        <v>20</v>
      </c>
      <c r="C28" s="54"/>
      <c r="D28" s="55"/>
      <c r="E28" s="18">
        <f>SUM(E25:E27)</f>
        <v>47</v>
      </c>
      <c r="F28" s="18">
        <f>SUM(F25:F27)</f>
        <v>0</v>
      </c>
      <c r="G28" s="18">
        <f>SUM(G25:G27)</f>
        <v>43</v>
      </c>
      <c r="H28" s="18">
        <f>SUM(H25:H27)</f>
        <v>9</v>
      </c>
      <c r="I28" s="18">
        <f>SUM(I25:I27)</f>
        <v>158</v>
      </c>
      <c r="J28" s="1"/>
      <c r="K28" s="56">
        <f>PRODUCT((F28+G28)/E28)</f>
        <v>0.91489361702127658</v>
      </c>
      <c r="L28" s="56">
        <f>PRODUCT(H28/E28)</f>
        <v>0.19148936170212766</v>
      </c>
      <c r="M28" s="56">
        <f>PRODUCT(I28/E28)</f>
        <v>3.3617021276595747</v>
      </c>
      <c r="N28" s="32">
        <f>PRODUCT(I28/O28)</f>
        <v>0.52145214521452143</v>
      </c>
      <c r="O28" s="25">
        <f>SUM(O25:O27)</f>
        <v>303</v>
      </c>
      <c r="P28" s="83" t="s">
        <v>22</v>
      </c>
      <c r="Q28" s="84"/>
      <c r="R28" s="85"/>
      <c r="S28" s="85"/>
      <c r="T28" s="85"/>
      <c r="U28" s="85"/>
      <c r="V28" s="85"/>
      <c r="W28" s="85"/>
      <c r="X28" s="85"/>
      <c r="Y28" s="85"/>
      <c r="Z28" s="85"/>
      <c r="AA28" s="86"/>
      <c r="AB28" s="85"/>
      <c r="AC28" s="85"/>
      <c r="AD28" s="86"/>
      <c r="AE28" s="87"/>
      <c r="AF28" s="23"/>
      <c r="AG28" s="1"/>
      <c r="AH28" s="8"/>
      <c r="AI28" s="8"/>
      <c r="AJ28" s="8"/>
      <c r="AK28" s="7"/>
    </row>
    <row r="29" spans="1:37" ht="15" customHeight="1" x14ac:dyDescent="0.25">
      <c r="A29" s="1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36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1"/>
      <c r="AH29" s="24"/>
      <c r="AI29" s="24"/>
      <c r="AJ29" s="24"/>
      <c r="AK29" s="7"/>
    </row>
    <row r="30" spans="1:37" ht="15" customHeight="1" x14ac:dyDescent="0.25">
      <c r="A30" s="1"/>
      <c r="B30" s="1" t="s">
        <v>36</v>
      </c>
      <c r="C30" s="1"/>
      <c r="D30" s="1" t="s">
        <v>46</v>
      </c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25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 t="s">
        <v>52</v>
      </c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 t="s">
        <v>53</v>
      </c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 t="s">
        <v>54</v>
      </c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 t="s">
        <v>41</v>
      </c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9"/>
      <c r="O69" s="25"/>
      <c r="P69" s="1"/>
      <c r="Q69" s="39"/>
      <c r="R69" s="1"/>
      <c r="S69" s="1"/>
      <c r="T69" s="25"/>
      <c r="U69" s="25"/>
      <c r="V69" s="57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9"/>
      <c r="O70" s="25"/>
      <c r="P70" s="1"/>
      <c r="Q70" s="39"/>
      <c r="R70" s="1"/>
      <c r="S70" s="1"/>
      <c r="T70" s="25"/>
      <c r="U70" s="25"/>
      <c r="V70" s="57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9"/>
      <c r="O71" s="25"/>
      <c r="P71" s="1"/>
      <c r="Q71" s="39"/>
      <c r="R71" s="1"/>
      <c r="S71" s="1"/>
      <c r="T71" s="25"/>
      <c r="U71" s="25"/>
      <c r="V71" s="57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9"/>
      <c r="O72" s="25"/>
      <c r="P72" s="1"/>
      <c r="Q72" s="39"/>
      <c r="R72" s="1"/>
      <c r="S72" s="1"/>
      <c r="T72" s="25"/>
      <c r="U72" s="25"/>
      <c r="V72" s="57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9"/>
      <c r="O73" s="25"/>
      <c r="P73" s="1"/>
      <c r="Q73" s="39"/>
      <c r="R73" s="1"/>
      <c r="S73" s="1"/>
      <c r="T73" s="25"/>
      <c r="U73" s="25"/>
      <c r="V73" s="57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9"/>
      <c r="O74" s="25"/>
      <c r="P74" s="1"/>
      <c r="Q74" s="39"/>
      <c r="R74" s="1"/>
      <c r="S74" s="1"/>
      <c r="T74" s="25"/>
      <c r="U74" s="25"/>
      <c r="V74" s="57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9"/>
      <c r="O75" s="25"/>
      <c r="P75" s="1"/>
      <c r="Q75" s="39"/>
      <c r="R75" s="1"/>
      <c r="S75" s="1"/>
      <c r="T75" s="25"/>
      <c r="U75" s="25"/>
      <c r="V75" s="57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7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9"/>
      <c r="M80" s="59"/>
      <c r="N80" s="59"/>
      <c r="O80" s="38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7"/>
      <c r="AG80" s="8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9"/>
      <c r="M81" s="59"/>
      <c r="N81" s="59"/>
      <c r="O81" s="38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7"/>
      <c r="AG81" s="8"/>
    </row>
    <row r="82" spans="2:3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59"/>
      <c r="M82" s="59"/>
      <c r="N82" s="59"/>
      <c r="O82" s="38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7"/>
      <c r="AG82" s="8"/>
    </row>
    <row r="83" spans="2:33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59"/>
      <c r="M83" s="59"/>
      <c r="N83" s="59"/>
      <c r="O83" s="38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7"/>
      <c r="AG83" s="8"/>
    </row>
    <row r="84" spans="2:33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59"/>
      <c r="M84" s="59"/>
      <c r="N84" s="59"/>
      <c r="O84" s="38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7"/>
      <c r="AG84" s="8"/>
    </row>
    <row r="85" spans="2:33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59"/>
      <c r="M85" s="59"/>
      <c r="N85" s="59"/>
      <c r="O85" s="38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7"/>
      <c r="AG85" s="8"/>
    </row>
    <row r="86" spans="2:33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59"/>
      <c r="M86" s="59"/>
      <c r="N86" s="59"/>
      <c r="O86" s="38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7"/>
      <c r="AG86" s="8"/>
    </row>
  </sheetData>
  <sortState ref="D20:I21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2020-08-24T08:25:27Z</dcterms:modified>
</cp:coreProperties>
</file>