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  <c r="O9" i="1" l="1"/>
  <c r="O17" i="1" l="1"/>
  <c r="O21" i="1" s="1"/>
  <c r="O24" i="1" s="1"/>
  <c r="AJ17" i="1"/>
  <c r="AI17" i="1"/>
  <c r="AH17" i="1"/>
  <c r="AG17" i="1"/>
  <c r="AF17" i="1"/>
  <c r="AE17" i="1"/>
  <c r="AD17" i="1"/>
  <c r="I23" i="1" s="1"/>
  <c r="AC17" i="1"/>
  <c r="H23" i="1" s="1"/>
  <c r="AB17" i="1"/>
  <c r="G23" i="1" s="1"/>
  <c r="AA17" i="1"/>
  <c r="F23" i="1" s="1"/>
  <c r="Z17" i="1"/>
  <c r="E23" i="1" s="1"/>
  <c r="Y17" i="1"/>
  <c r="I22" i="1" s="1"/>
  <c r="X17" i="1"/>
  <c r="H22" i="1" s="1"/>
  <c r="W17" i="1"/>
  <c r="G22" i="1" s="1"/>
  <c r="V17" i="1"/>
  <c r="F22" i="1" s="1"/>
  <c r="U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L23" i="1" l="1"/>
  <c r="I24" i="1"/>
  <c r="G24" i="1"/>
  <c r="K22" i="1"/>
  <c r="L22" i="1"/>
  <c r="K23" i="1"/>
  <c r="N23" i="1"/>
  <c r="M23" i="1"/>
  <c r="N17" i="1"/>
  <c r="N21" i="1" s="1"/>
  <c r="F24" i="1"/>
  <c r="M22" i="1"/>
  <c r="N22" i="1"/>
  <c r="D18" i="1"/>
  <c r="E21" i="1"/>
  <c r="N24" i="1"/>
  <c r="L21" i="1"/>
  <c r="H24" i="1"/>
  <c r="M21" i="1" l="1"/>
  <c r="K21" i="1"/>
  <c r="E24" i="1"/>
  <c r="K24" i="1" l="1"/>
  <c r="M24" i="1"/>
  <c r="L24" i="1"/>
</calcChain>
</file>

<file path=xl/sharedStrings.xml><?xml version="1.0" encoding="utf-8"?>
<sst xmlns="http://schemas.openxmlformats.org/spreadsheetml/2006/main" count="230" uniqueCount="123">
  <si>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</si>
  <si>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</si>
  <si>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</si>
  <si>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</si>
  <si>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</si>
  <si>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</si>
  <si>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</si>
  <si>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</si>
  <si>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</si>
  <si>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</si>
  <si>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</si>
  <si>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</si>
  <si>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</si>
  <si>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</si>
  <si>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</si>
  <si>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</si>
  <si>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</si>
  <si>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</si>
  <si>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</si>
  <si>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</si>
  <si>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</si>
  <si>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</si>
  <si>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</si>
  <si>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</si>
  <si>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</si>
  <si>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</si>
  <si>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</si>
  <si>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</si>
  <si>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</si>
  <si>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</si>
  <si>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</si>
  <si>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</si>
  <si>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</si>
  <si>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</si>
  <si>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</si>
  <si>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</si>
  <si>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</si>
  <si>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</si>
  <si>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</si>
  <si>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</si>
  <si>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</si>
  <si>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</si>
  <si>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Aino-Kaisa Mantere</t>
  </si>
  <si>
    <t>16.6.1994   Ilmajoki</t>
  </si>
  <si>
    <t>IK = Ilmajoen Kisailijat  (1921),  kasvattajaseura</t>
  </si>
  <si>
    <t>JyPe = Jyväskylän Pesis  (2004)</t>
  </si>
  <si>
    <t>SMJ</t>
  </si>
  <si>
    <t>suomensarja</t>
  </si>
  <si>
    <t>SMJ  2</t>
  </si>
  <si>
    <t>SMJ = Seinäjoen Maila-Jussit  (1932)</t>
  </si>
  <si>
    <t>8.  ottelu</t>
  </si>
  <si>
    <t>25.05. 2014  ViPa - Kirittäret  0-2  (0-9, 1-8)</t>
  </si>
  <si>
    <t>2.</t>
  </si>
  <si>
    <t>61.  ottelu</t>
  </si>
  <si>
    <t>20.08. 2015  Räpsä - Kirittäret  0-2  (4-5, 5-11)</t>
  </si>
  <si>
    <t>24.08. 2013  ViU - SMJ  1-2  (3-1, 3-4, 0-0, 2-3)</t>
  </si>
  <si>
    <t xml:space="preserve">  19 v   2 kk   8 pv</t>
  </si>
  <si>
    <t xml:space="preserve">  19 v 11 kk   9 pv</t>
  </si>
  <si>
    <t xml:space="preserve">  21 v   2 kk   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</si>
  <si>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</si>
  <si>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</si>
  <si>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</si>
  <si>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</si>
  <si>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</si>
  <si>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</si>
  <si>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</si>
  <si>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</si>
  <si>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</si>
  <si>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</si>
  <si>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</si>
  <si>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</si>
  <si>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</si>
  <si>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</si>
  <si>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</si>
  <si>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13.07. 2013  Hyvinkää</t>
  </si>
  <si>
    <t>2p</t>
  </si>
  <si>
    <t>Keijo Kitinoja</t>
  </si>
  <si>
    <t>NAISET</t>
  </si>
  <si>
    <t>02.07. 2016  Kouvola</t>
  </si>
  <si>
    <t>0-2  (2-10, 1-7)</t>
  </si>
  <si>
    <t>Itä</t>
  </si>
  <si>
    <t>Saku Komulainen</t>
  </si>
  <si>
    <t>3267</t>
  </si>
  <si>
    <t>Ikä ensimmäisessä ottelussa</t>
  </si>
  <si>
    <t>jok</t>
  </si>
  <si>
    <t>22 v  0 kk  16 pv</t>
  </si>
  <si>
    <t>1.</t>
  </si>
  <si>
    <t>L+T</t>
  </si>
  <si>
    <t>3.</t>
  </si>
  <si>
    <t>4.</t>
  </si>
  <si>
    <t>8.</t>
  </si>
  <si>
    <t>Pesäkarhut</t>
  </si>
  <si>
    <t>Pesäkarhut = Pesäkarhut, Pori  (1985)</t>
  </si>
  <si>
    <t xml:space="preserve"> LIITTO - LEHDISTÖ - KORTTI</t>
  </si>
  <si>
    <t>Tulos</t>
  </si>
  <si>
    <t xml:space="preserve">  KL-%</t>
  </si>
  <si>
    <t>20.06. 2017  Lapua</t>
  </si>
  <si>
    <t>0-1  (1-4, 2-2)</t>
  </si>
  <si>
    <t>Lehdistö</t>
  </si>
  <si>
    <t>Sami Österlund</t>
  </si>
  <si>
    <t>23 v  0 kk  4 pv</t>
  </si>
  <si>
    <t>01.07. 2017  Imatra</t>
  </si>
  <si>
    <t>9.</t>
  </si>
  <si>
    <t>0/5</t>
  </si>
  <si>
    <t>0-1  (2-2, 3-7)</t>
  </si>
  <si>
    <t>3v</t>
  </si>
  <si>
    <t>3/6</t>
  </si>
  <si>
    <t>1/2</t>
  </si>
  <si>
    <t>0/1</t>
  </si>
  <si>
    <t>1/1</t>
  </si>
  <si>
    <t>Jarkko Pokela</t>
  </si>
  <si>
    <t>3171</t>
  </si>
  <si>
    <t>3/11</t>
  </si>
  <si>
    <t>1/4</t>
  </si>
  <si>
    <t>2</t>
  </si>
  <si>
    <t>1/3</t>
  </si>
  <si>
    <t>2/5</t>
  </si>
  <si>
    <t>3/8</t>
  </si>
  <si>
    <t>5.</t>
  </si>
  <si>
    <t xml:space="preserve">  0-2  (0-1, 1-3)</t>
  </si>
  <si>
    <t xml:space="preserve">Lyöty </t>
  </si>
  <si>
    <t xml:space="preserve">Tuotu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</si>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</sst>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7" fillId="6" borderId="1" xfId="0" applyFont="1" applyFill="1" applyBorder="1" applyAlignment="1">
      <alignment vertical="top"/>
    </xf>
    <xf numFmtId="0" fontId="4" fillId="0" borderId="0" xfId="0" applyFont="1" applyFill="1"/>
    <xf numFmtId="0" fontId="1" fillId="2" borderId="0" xfId="0" applyFont="1" applyFill="1" applyBorder="1" applyAlignment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/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3" customWidth="1"/>
    <col min="4" max="4" width="12.4257812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18" width="5.7109375" style="122" customWidth="1"/>
    <col min="19" max="19" width="5.7109375" style="93" customWidth="1"/>
    <col min="20" max="20" width="0.7109375" style="42" customWidth="1"/>
    <col min="21" max="28" width="5.7109375" style="64" customWidth="1"/>
    <col min="29" max="32" width="5.7109375" style="25" customWidth="1"/>
    <col min="33" max="33" width="5.7109375" style="65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121"/>
      <c r="Q1" s="121"/>
      <c r="R1" s="12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8">
        <v>2011</v>
      </c>
      <c r="C4" s="28"/>
      <c r="D4" s="29" t="s">
        <v>46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6">
        <v>2012</v>
      </c>
      <c r="C5" s="66"/>
      <c r="D5" s="67" t="s">
        <v>46</v>
      </c>
      <c r="E5" s="66"/>
      <c r="F5" s="68" t="s">
        <v>47</v>
      </c>
      <c r="G5" s="69"/>
      <c r="H5" s="70"/>
      <c r="I5" s="66"/>
      <c r="J5" s="66"/>
      <c r="K5" s="66"/>
      <c r="L5" s="66"/>
      <c r="M5" s="66"/>
      <c r="N5" s="7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6">
        <v>2013</v>
      </c>
      <c r="C6" s="66"/>
      <c r="D6" s="67" t="s">
        <v>48</v>
      </c>
      <c r="E6" s="66"/>
      <c r="F6" s="68" t="s">
        <v>47</v>
      </c>
      <c r="G6" s="69"/>
      <c r="H6" s="70"/>
      <c r="I6" s="66"/>
      <c r="J6" s="66"/>
      <c r="K6" s="66"/>
      <c r="L6" s="66"/>
      <c r="M6" s="66"/>
      <c r="N6" s="7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2013</v>
      </c>
      <c r="C7" s="28"/>
      <c r="D7" s="29" t="s">
        <v>46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4</v>
      </c>
      <c r="AA7" s="27">
        <v>0</v>
      </c>
      <c r="AB7" s="27">
        <v>1</v>
      </c>
      <c r="AC7" s="27">
        <v>0</v>
      </c>
      <c r="AD7" s="27">
        <v>10</v>
      </c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8">
        <v>2014</v>
      </c>
      <c r="C8" s="28"/>
      <c r="D8" s="29" t="s">
        <v>40</v>
      </c>
      <c r="E8" s="28"/>
      <c r="F8" s="30" t="s">
        <v>38</v>
      </c>
      <c r="G8" s="31"/>
      <c r="H8" s="32"/>
      <c r="I8" s="28"/>
      <c r="J8" s="28"/>
      <c r="K8" s="28"/>
      <c r="L8" s="28"/>
      <c r="M8" s="28"/>
      <c r="N8" s="3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2014</v>
      </c>
      <c r="C9" s="26" t="s">
        <v>52</v>
      </c>
      <c r="D9" s="34" t="s">
        <v>41</v>
      </c>
      <c r="E9" s="26">
        <v>24</v>
      </c>
      <c r="F9" s="26">
        <v>0</v>
      </c>
      <c r="G9" s="26">
        <v>25</v>
      </c>
      <c r="H9" s="26">
        <v>4</v>
      </c>
      <c r="I9" s="26">
        <v>72</v>
      </c>
      <c r="J9" s="26">
        <v>10</v>
      </c>
      <c r="K9" s="26">
        <v>6</v>
      </c>
      <c r="L9" s="26">
        <v>31</v>
      </c>
      <c r="M9" s="26">
        <v>25</v>
      </c>
      <c r="N9" s="35">
        <v>0.44400000000000001</v>
      </c>
      <c r="O9" s="24">
        <f>PRODUCT(I9/N9)</f>
        <v>162.16216216216216</v>
      </c>
      <c r="P9" s="18"/>
      <c r="Q9" s="18"/>
      <c r="R9" s="18"/>
      <c r="S9" s="18"/>
      <c r="T9" s="24"/>
      <c r="U9" s="26">
        <v>11</v>
      </c>
      <c r="V9" s="26">
        <v>0</v>
      </c>
      <c r="W9" s="26">
        <v>8</v>
      </c>
      <c r="X9" s="26">
        <v>1</v>
      </c>
      <c r="Y9" s="26">
        <v>27</v>
      </c>
      <c r="Z9" s="27"/>
      <c r="AA9" s="27"/>
      <c r="AB9" s="27"/>
      <c r="AC9" s="27"/>
      <c r="AD9" s="27"/>
      <c r="AE9" s="26"/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>
        <v>2015</v>
      </c>
      <c r="C10" s="28"/>
      <c r="D10" s="29" t="s">
        <v>40</v>
      </c>
      <c r="E10" s="28"/>
      <c r="F10" s="30" t="s">
        <v>38</v>
      </c>
      <c r="G10" s="31"/>
      <c r="H10" s="32"/>
      <c r="I10" s="28"/>
      <c r="J10" s="28"/>
      <c r="K10" s="28"/>
      <c r="L10" s="28"/>
      <c r="M10" s="28"/>
      <c r="N10" s="33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2015</v>
      </c>
      <c r="C11" s="26" t="s">
        <v>52</v>
      </c>
      <c r="D11" s="34" t="s">
        <v>41</v>
      </c>
      <c r="E11" s="26">
        <v>20</v>
      </c>
      <c r="F11" s="26">
        <v>0</v>
      </c>
      <c r="G11" s="26">
        <v>24</v>
      </c>
      <c r="H11" s="26">
        <v>4</v>
      </c>
      <c r="I11" s="26">
        <v>75</v>
      </c>
      <c r="J11" s="26">
        <v>6</v>
      </c>
      <c r="K11" s="26">
        <v>9</v>
      </c>
      <c r="L11" s="26">
        <v>36</v>
      </c>
      <c r="M11" s="26">
        <v>24</v>
      </c>
      <c r="N11" s="35">
        <v>0.51359999999999995</v>
      </c>
      <c r="O11" s="53">
        <v>146</v>
      </c>
      <c r="P11" s="18"/>
      <c r="Q11" s="18"/>
      <c r="R11" s="18"/>
      <c r="S11" s="18"/>
      <c r="T11" s="24"/>
      <c r="U11" s="26">
        <v>12</v>
      </c>
      <c r="V11" s="26">
        <v>1</v>
      </c>
      <c r="W11" s="26">
        <v>24</v>
      </c>
      <c r="X11" s="26">
        <v>4</v>
      </c>
      <c r="Y11" s="26">
        <v>57</v>
      </c>
      <c r="Z11" s="27"/>
      <c r="AA11" s="27"/>
      <c r="AB11" s="27"/>
      <c r="AC11" s="27"/>
      <c r="AD11" s="27"/>
      <c r="AE11" s="26"/>
      <c r="AF11" s="26"/>
      <c r="AG11" s="26">
        <v>1</v>
      </c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 t="s">
        <v>86</v>
      </c>
      <c r="D12" s="34" t="s">
        <v>41</v>
      </c>
      <c r="E12" s="26">
        <v>22</v>
      </c>
      <c r="F12" s="26">
        <v>5</v>
      </c>
      <c r="G12" s="26">
        <v>58</v>
      </c>
      <c r="H12" s="26">
        <v>10</v>
      </c>
      <c r="I12" s="26">
        <v>109</v>
      </c>
      <c r="J12" s="26">
        <v>0</v>
      </c>
      <c r="K12" s="26">
        <v>3</v>
      </c>
      <c r="L12" s="26">
        <v>43</v>
      </c>
      <c r="M12" s="26">
        <v>63</v>
      </c>
      <c r="N12" s="35">
        <v>0.52200000000000002</v>
      </c>
      <c r="O12" s="53">
        <v>209</v>
      </c>
      <c r="P12" s="26" t="s">
        <v>88</v>
      </c>
      <c r="Q12" s="18"/>
      <c r="R12" s="18" t="s">
        <v>89</v>
      </c>
      <c r="S12" s="18" t="s">
        <v>90</v>
      </c>
      <c r="T12" s="24"/>
      <c r="U12" s="26">
        <v>10</v>
      </c>
      <c r="V12" s="26">
        <v>0</v>
      </c>
      <c r="W12" s="26">
        <v>27</v>
      </c>
      <c r="X12" s="26">
        <v>2</v>
      </c>
      <c r="Y12" s="26">
        <v>50</v>
      </c>
      <c r="Z12" s="27"/>
      <c r="AA12" s="27"/>
      <c r="AB12" s="27"/>
      <c r="AC12" s="27"/>
      <c r="AD12" s="27"/>
      <c r="AE12" s="26">
        <v>1</v>
      </c>
      <c r="AF12" s="26"/>
      <c r="AG12" s="26">
        <v>1</v>
      </c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2017</v>
      </c>
      <c r="C13" s="26" t="s">
        <v>52</v>
      </c>
      <c r="D13" s="34" t="s">
        <v>91</v>
      </c>
      <c r="E13" s="26">
        <v>26</v>
      </c>
      <c r="F13" s="26">
        <v>2</v>
      </c>
      <c r="G13" s="26">
        <v>45</v>
      </c>
      <c r="H13" s="26">
        <v>7</v>
      </c>
      <c r="I13" s="26">
        <v>122</v>
      </c>
      <c r="J13" s="26">
        <v>17</v>
      </c>
      <c r="K13" s="26">
        <v>11</v>
      </c>
      <c r="L13" s="26">
        <v>47</v>
      </c>
      <c r="M13" s="26">
        <v>47</v>
      </c>
      <c r="N13" s="35">
        <v>0.5837</v>
      </c>
      <c r="O13" s="53">
        <v>209</v>
      </c>
      <c r="P13" s="18" t="s">
        <v>89</v>
      </c>
      <c r="Q13" s="18"/>
      <c r="R13" s="18" t="s">
        <v>102</v>
      </c>
      <c r="S13" s="18"/>
      <c r="T13" s="24"/>
      <c r="U13" s="26">
        <v>12</v>
      </c>
      <c r="V13" s="26">
        <v>0</v>
      </c>
      <c r="W13" s="26">
        <v>19</v>
      </c>
      <c r="X13" s="26">
        <v>2</v>
      </c>
      <c r="Y13" s="26">
        <v>48</v>
      </c>
      <c r="Z13" s="27"/>
      <c r="AA13" s="27"/>
      <c r="AB13" s="27"/>
      <c r="AC13" s="27"/>
      <c r="AD13" s="27"/>
      <c r="AE13" s="26">
        <v>1</v>
      </c>
      <c r="AF13" s="26">
        <v>1</v>
      </c>
      <c r="AG13" s="26">
        <v>1</v>
      </c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2018</v>
      </c>
      <c r="C14" s="26" t="s">
        <v>118</v>
      </c>
      <c r="D14" s="34" t="s">
        <v>46</v>
      </c>
      <c r="E14" s="26">
        <v>26</v>
      </c>
      <c r="F14" s="26">
        <v>2</v>
      </c>
      <c r="G14" s="26">
        <v>45</v>
      </c>
      <c r="H14" s="26">
        <v>8</v>
      </c>
      <c r="I14" s="26">
        <v>113</v>
      </c>
      <c r="J14" s="26">
        <v>2</v>
      </c>
      <c r="K14" s="26">
        <v>14</v>
      </c>
      <c r="L14" s="26">
        <v>50</v>
      </c>
      <c r="M14" s="26">
        <v>47</v>
      </c>
      <c r="N14" s="35">
        <v>0.54579999999999995</v>
      </c>
      <c r="O14" s="53">
        <v>207</v>
      </c>
      <c r="P14" s="18" t="s">
        <v>102</v>
      </c>
      <c r="Q14" s="18"/>
      <c r="R14" s="18" t="s">
        <v>102</v>
      </c>
      <c r="S14" s="18"/>
      <c r="T14" s="24"/>
      <c r="U14" s="26">
        <v>3</v>
      </c>
      <c r="V14" s="26">
        <v>0</v>
      </c>
      <c r="W14" s="26">
        <v>5</v>
      </c>
      <c r="X14" s="26">
        <v>0</v>
      </c>
      <c r="Y14" s="26">
        <v>13</v>
      </c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2019</v>
      </c>
      <c r="C15" s="26" t="s">
        <v>118</v>
      </c>
      <c r="D15" s="34" t="s">
        <v>46</v>
      </c>
      <c r="E15" s="26">
        <v>24</v>
      </c>
      <c r="F15" s="26">
        <v>2</v>
      </c>
      <c r="G15" s="26">
        <v>70</v>
      </c>
      <c r="H15" s="26">
        <v>7</v>
      </c>
      <c r="I15" s="26">
        <v>119</v>
      </c>
      <c r="J15" s="26">
        <v>4</v>
      </c>
      <c r="K15" s="26">
        <v>8</v>
      </c>
      <c r="L15" s="26">
        <v>35</v>
      </c>
      <c r="M15" s="26">
        <v>72</v>
      </c>
      <c r="N15" s="35">
        <v>0.55660377358490565</v>
      </c>
      <c r="O15" s="53">
        <v>213</v>
      </c>
      <c r="P15" s="26" t="s">
        <v>88</v>
      </c>
      <c r="Q15" s="18"/>
      <c r="R15" s="18" t="s">
        <v>89</v>
      </c>
      <c r="S15" s="18" t="s">
        <v>90</v>
      </c>
      <c r="T15" s="24"/>
      <c r="U15" s="26">
        <v>4</v>
      </c>
      <c r="V15" s="26">
        <v>0</v>
      </c>
      <c r="W15" s="26">
        <v>9</v>
      </c>
      <c r="X15" s="26">
        <v>0</v>
      </c>
      <c r="Y15" s="26">
        <v>19</v>
      </c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2020</v>
      </c>
      <c r="C16" s="26" t="s">
        <v>122</v>
      </c>
      <c r="D16" s="34" t="s">
        <v>46</v>
      </c>
      <c r="E16" s="26">
        <v>20</v>
      </c>
      <c r="F16" s="26">
        <v>1</v>
      </c>
      <c r="G16" s="26">
        <v>37</v>
      </c>
      <c r="H16" s="26">
        <v>2</v>
      </c>
      <c r="I16" s="26">
        <v>80</v>
      </c>
      <c r="J16" s="26">
        <v>2</v>
      </c>
      <c r="K16" s="26">
        <v>6</v>
      </c>
      <c r="L16" s="26">
        <v>34</v>
      </c>
      <c r="M16" s="26">
        <v>38</v>
      </c>
      <c r="N16" s="35">
        <v>0.49399999999999999</v>
      </c>
      <c r="O16" s="53">
        <v>162</v>
      </c>
      <c r="P16" s="18" t="s">
        <v>102</v>
      </c>
      <c r="Q16" s="18"/>
      <c r="R16" s="18"/>
      <c r="S16" s="18"/>
      <c r="T16" s="24"/>
      <c r="U16" s="26">
        <v>3</v>
      </c>
      <c r="V16" s="26">
        <v>1</v>
      </c>
      <c r="W16" s="26">
        <v>4</v>
      </c>
      <c r="X16" s="26">
        <v>2</v>
      </c>
      <c r="Y16" s="26">
        <v>10</v>
      </c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162</v>
      </c>
      <c r="F17" s="18">
        <f t="shared" si="0"/>
        <v>12</v>
      </c>
      <c r="G17" s="18">
        <f t="shared" si="0"/>
        <v>304</v>
      </c>
      <c r="H17" s="18">
        <f t="shared" si="0"/>
        <v>42</v>
      </c>
      <c r="I17" s="18">
        <f t="shared" si="0"/>
        <v>690</v>
      </c>
      <c r="J17" s="18">
        <f t="shared" si="0"/>
        <v>41</v>
      </c>
      <c r="K17" s="18">
        <f t="shared" si="0"/>
        <v>57</v>
      </c>
      <c r="L17" s="18">
        <f t="shared" si="0"/>
        <v>276</v>
      </c>
      <c r="M17" s="18">
        <f t="shared" si="0"/>
        <v>316</v>
      </c>
      <c r="N17" s="36">
        <f>PRODUCT(I17/O17)</f>
        <v>0.52745754307673243</v>
      </c>
      <c r="O17" s="37">
        <f t="shared" ref="O17:AJ17" si="1">SUM(O4:O16)</f>
        <v>1308.1621621621621</v>
      </c>
      <c r="P17" s="18"/>
      <c r="Q17" s="18"/>
      <c r="R17" s="18"/>
      <c r="S17" s="18"/>
      <c r="T17" s="24"/>
      <c r="U17" s="18">
        <f t="shared" si="1"/>
        <v>55</v>
      </c>
      <c r="V17" s="18">
        <f t="shared" si="1"/>
        <v>2</v>
      </c>
      <c r="W17" s="18">
        <f t="shared" si="1"/>
        <v>96</v>
      </c>
      <c r="X17" s="18">
        <f t="shared" si="1"/>
        <v>11</v>
      </c>
      <c r="Y17" s="18">
        <f t="shared" si="1"/>
        <v>224</v>
      </c>
      <c r="Z17" s="18">
        <f t="shared" si="1"/>
        <v>4</v>
      </c>
      <c r="AA17" s="18">
        <f t="shared" si="1"/>
        <v>0</v>
      </c>
      <c r="AB17" s="18">
        <f t="shared" si="1"/>
        <v>1</v>
      </c>
      <c r="AC17" s="18">
        <f t="shared" si="1"/>
        <v>0</v>
      </c>
      <c r="AD17" s="18">
        <f t="shared" si="1"/>
        <v>10</v>
      </c>
      <c r="AE17" s="18">
        <f t="shared" si="1"/>
        <v>2</v>
      </c>
      <c r="AF17" s="18">
        <f t="shared" si="1"/>
        <v>1</v>
      </c>
      <c r="AG17" s="18">
        <f t="shared" si="1"/>
        <v>3</v>
      </c>
      <c r="AH17" s="18">
        <f t="shared" si="1"/>
        <v>1</v>
      </c>
      <c r="AI17" s="18">
        <f t="shared" si="1"/>
        <v>3</v>
      </c>
      <c r="AJ17" s="18">
        <f t="shared" si="1"/>
        <v>0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4" t="s">
        <v>2</v>
      </c>
      <c r="C18" s="38"/>
      <c r="D18" s="39">
        <f>SUM(F17:H17)+((I17-F17-G17)/3)+(E17/3)+(AE17*25)+(AF17*25)+(AG17*10)+(AH17*25)+(AI17*20)+(AJ17*15)</f>
        <v>726.66666666666674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41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0"/>
      <c r="O19" s="42"/>
      <c r="P19" s="1"/>
      <c r="Q19" s="4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4"/>
      <c r="D20" s="44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35</v>
      </c>
      <c r="O20" s="24"/>
      <c r="P20" s="45" t="s">
        <v>32</v>
      </c>
      <c r="Q20" s="12"/>
      <c r="R20" s="12"/>
      <c r="S20" s="12"/>
      <c r="T20" s="46"/>
      <c r="U20" s="46"/>
      <c r="V20" s="46"/>
      <c r="W20" s="46"/>
      <c r="X20" s="46"/>
      <c r="Y20" s="12"/>
      <c r="Z20" s="12"/>
      <c r="AA20" s="12"/>
      <c r="AB20" s="46"/>
      <c r="AC20" s="46"/>
      <c r="AD20" s="12"/>
      <c r="AE20" s="12"/>
      <c r="AF20" s="12"/>
      <c r="AG20" s="11"/>
      <c r="AH20" s="12"/>
      <c r="AI20" s="12"/>
      <c r="AJ20" s="4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17</v>
      </c>
      <c r="C21" s="12"/>
      <c r="D21" s="48"/>
      <c r="E21" s="26">
        <f>PRODUCT(E17)</f>
        <v>162</v>
      </c>
      <c r="F21" s="26">
        <f>PRODUCT(F17)</f>
        <v>12</v>
      </c>
      <c r="G21" s="26">
        <f>PRODUCT(G17)</f>
        <v>304</v>
      </c>
      <c r="H21" s="26">
        <f>PRODUCT(H17)</f>
        <v>42</v>
      </c>
      <c r="I21" s="26">
        <f>PRODUCT(I17)</f>
        <v>690</v>
      </c>
      <c r="J21" s="1"/>
      <c r="K21" s="49">
        <f>PRODUCT((F21+G21)/E21)</f>
        <v>1.9506172839506173</v>
      </c>
      <c r="L21" s="49">
        <f>PRODUCT(H21/E21)</f>
        <v>0.25925925925925924</v>
      </c>
      <c r="M21" s="49">
        <f>PRODUCT(I21/E21)</f>
        <v>4.2592592592592595</v>
      </c>
      <c r="N21" s="35">
        <f>PRODUCT(N17)</f>
        <v>0.52745754307673243</v>
      </c>
      <c r="O21" s="24">
        <f>PRODUCT(O17)</f>
        <v>1308.1621621621621</v>
      </c>
      <c r="P21" s="155" t="s">
        <v>33</v>
      </c>
      <c r="Q21" s="156"/>
      <c r="R21" s="157" t="s">
        <v>55</v>
      </c>
      <c r="S21" s="157"/>
      <c r="T21" s="157"/>
      <c r="U21" s="157"/>
      <c r="V21" s="157"/>
      <c r="W21" s="157"/>
      <c r="X21" s="157"/>
      <c r="Y21" s="157"/>
      <c r="Z21" s="157"/>
      <c r="AA21" s="157"/>
      <c r="AB21" s="158" t="s">
        <v>36</v>
      </c>
      <c r="AC21" s="158"/>
      <c r="AD21" s="158"/>
      <c r="AE21" s="159" t="s">
        <v>56</v>
      </c>
      <c r="AF21" s="158"/>
      <c r="AG21" s="158"/>
      <c r="AH21" s="158"/>
      <c r="AI21" s="158"/>
      <c r="AJ21" s="16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0" t="s">
        <v>18</v>
      </c>
      <c r="C22" s="51"/>
      <c r="D22" s="52"/>
      <c r="E22" s="26">
        <f>SUM(U17)</f>
        <v>55</v>
      </c>
      <c r="F22" s="26">
        <f>SUM(V17)</f>
        <v>2</v>
      </c>
      <c r="G22" s="26">
        <f>SUM(W17)</f>
        <v>96</v>
      </c>
      <c r="H22" s="26">
        <f>SUM(X17)</f>
        <v>11</v>
      </c>
      <c r="I22" s="26">
        <f>SUM(Y17)</f>
        <v>224</v>
      </c>
      <c r="J22" s="1"/>
      <c r="K22" s="49">
        <f>PRODUCT((F22+G22)/E22)</f>
        <v>1.7818181818181817</v>
      </c>
      <c r="L22" s="49">
        <f>PRODUCT(H22/E22)</f>
        <v>0.2</v>
      </c>
      <c r="M22" s="49">
        <f>PRODUCT(I22/E22)</f>
        <v>4.0727272727272723</v>
      </c>
      <c r="N22" s="35">
        <f>PRODUCT(I22/O22)</f>
        <v>0.50678733031674206</v>
      </c>
      <c r="O22" s="53">
        <v>442</v>
      </c>
      <c r="P22" s="161" t="s">
        <v>120</v>
      </c>
      <c r="Q22" s="162"/>
      <c r="R22" s="163" t="s">
        <v>55</v>
      </c>
      <c r="S22" s="163"/>
      <c r="T22" s="163"/>
      <c r="U22" s="163"/>
      <c r="V22" s="163"/>
      <c r="W22" s="163"/>
      <c r="X22" s="163"/>
      <c r="Y22" s="163"/>
      <c r="Z22" s="163"/>
      <c r="AA22" s="163"/>
      <c r="AB22" s="164" t="s">
        <v>36</v>
      </c>
      <c r="AC22" s="164"/>
      <c r="AD22" s="164"/>
      <c r="AE22" s="165" t="s">
        <v>56</v>
      </c>
      <c r="AF22" s="164"/>
      <c r="AG22" s="164"/>
      <c r="AH22" s="164"/>
      <c r="AI22" s="164"/>
      <c r="AJ22" s="16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4" t="s">
        <v>19</v>
      </c>
      <c r="C23" s="55"/>
      <c r="D23" s="56"/>
      <c r="E23" s="27">
        <f>PRODUCT(Z17)</f>
        <v>4</v>
      </c>
      <c r="F23" s="27">
        <f t="shared" ref="F23:I23" si="2">PRODUCT(AA17)</f>
        <v>0</v>
      </c>
      <c r="G23" s="27">
        <f t="shared" si="2"/>
        <v>1</v>
      </c>
      <c r="H23" s="27">
        <f t="shared" si="2"/>
        <v>0</v>
      </c>
      <c r="I23" s="27">
        <f t="shared" si="2"/>
        <v>10</v>
      </c>
      <c r="J23" s="1"/>
      <c r="K23" s="49">
        <f>PRODUCT((F23+G23)/E23)</f>
        <v>0.25</v>
      </c>
      <c r="L23" s="49">
        <f>PRODUCT(H23/E23)</f>
        <v>0</v>
      </c>
      <c r="M23" s="49">
        <f>PRODUCT(I23/E23)</f>
        <v>2.5</v>
      </c>
      <c r="N23" s="35">
        <f>PRODUCT(I23/O23)</f>
        <v>0.38461538461538464</v>
      </c>
      <c r="O23" s="24">
        <v>26</v>
      </c>
      <c r="P23" s="161" t="s">
        <v>121</v>
      </c>
      <c r="Q23" s="162"/>
      <c r="R23" s="163" t="s">
        <v>51</v>
      </c>
      <c r="S23" s="163"/>
      <c r="T23" s="163"/>
      <c r="U23" s="163"/>
      <c r="V23" s="163"/>
      <c r="W23" s="163"/>
      <c r="X23" s="163"/>
      <c r="Y23" s="163"/>
      <c r="Z23" s="163"/>
      <c r="AA23" s="163"/>
      <c r="AB23" s="164" t="s">
        <v>50</v>
      </c>
      <c r="AC23" s="164"/>
      <c r="AD23" s="164"/>
      <c r="AE23" s="165" t="s">
        <v>57</v>
      </c>
      <c r="AF23" s="164"/>
      <c r="AG23" s="164"/>
      <c r="AH23" s="164"/>
      <c r="AI23" s="164"/>
      <c r="AJ23" s="16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7" t="s">
        <v>20</v>
      </c>
      <c r="C24" s="58"/>
      <c r="D24" s="59"/>
      <c r="E24" s="18">
        <f>SUM(E21:E23)</f>
        <v>221</v>
      </c>
      <c r="F24" s="18">
        <f>SUM(F21:F23)</f>
        <v>14</v>
      </c>
      <c r="G24" s="18">
        <f>SUM(G21:G23)</f>
        <v>401</v>
      </c>
      <c r="H24" s="18">
        <f>SUM(H21:H23)</f>
        <v>53</v>
      </c>
      <c r="I24" s="18">
        <f>SUM(I21:I23)</f>
        <v>924</v>
      </c>
      <c r="J24" s="1"/>
      <c r="K24" s="60">
        <f>PRODUCT((F24+G24)/E24)</f>
        <v>1.8778280542986425</v>
      </c>
      <c r="L24" s="60">
        <f>PRODUCT(H24/E24)</f>
        <v>0.23981900452488689</v>
      </c>
      <c r="M24" s="60">
        <f>PRODUCT(I24/E24)</f>
        <v>4.1809954751131224</v>
      </c>
      <c r="N24" s="36">
        <f>PRODUCT(I24/O24)</f>
        <v>0.52022277001734685</v>
      </c>
      <c r="O24" s="24">
        <f>SUM(O21:O23)</f>
        <v>1776.1621621621621</v>
      </c>
      <c r="P24" s="167" t="s">
        <v>34</v>
      </c>
      <c r="Q24" s="168"/>
      <c r="R24" s="169" t="s">
        <v>54</v>
      </c>
      <c r="S24" s="169"/>
      <c r="T24" s="169"/>
      <c r="U24" s="169"/>
      <c r="V24" s="169"/>
      <c r="W24" s="169"/>
      <c r="X24" s="169"/>
      <c r="Y24" s="169"/>
      <c r="Z24" s="169"/>
      <c r="AA24" s="169"/>
      <c r="AB24" s="170" t="s">
        <v>53</v>
      </c>
      <c r="AC24" s="170"/>
      <c r="AD24" s="170"/>
      <c r="AE24" s="171" t="s">
        <v>58</v>
      </c>
      <c r="AF24" s="170"/>
      <c r="AG24" s="170"/>
      <c r="AH24" s="170"/>
      <c r="AI24" s="170"/>
      <c r="AJ24" s="172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41"/>
      <c r="C25" s="41"/>
      <c r="D25" s="41"/>
      <c r="E25" s="41"/>
      <c r="F25" s="41"/>
      <c r="G25" s="41"/>
      <c r="H25" s="41"/>
      <c r="I25" s="41"/>
      <c r="J25" s="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3"/>
      <c r="W25" s="1"/>
      <c r="X25" s="1"/>
      <c r="Y25" s="24"/>
      <c r="Z25" s="24"/>
      <c r="AA25" s="61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 t="s">
        <v>37</v>
      </c>
      <c r="C26" s="1"/>
      <c r="D26" s="1" t="s">
        <v>44</v>
      </c>
      <c r="E26" s="1"/>
      <c r="F26" s="24"/>
      <c r="G26" s="1"/>
      <c r="H26" s="1"/>
      <c r="I26" s="1"/>
      <c r="J26" s="1"/>
      <c r="K26" s="1"/>
      <c r="L26" s="1"/>
      <c r="M26" s="1"/>
      <c r="N26" s="43"/>
      <c r="O26" s="24"/>
      <c r="P26" s="1"/>
      <c r="Q26" s="1"/>
      <c r="R26" s="1"/>
      <c r="S26" s="1"/>
      <c r="T26" s="1"/>
      <c r="U26" s="1"/>
      <c r="V26" s="43"/>
      <c r="W26" s="1"/>
      <c r="X26" s="1"/>
      <c r="Y26" s="24"/>
      <c r="Z26" s="24"/>
      <c r="AA26" s="61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49</v>
      </c>
      <c r="E27" s="1"/>
      <c r="F27" s="24"/>
      <c r="G27" s="1"/>
      <c r="H27" s="1"/>
      <c r="I27" s="1"/>
      <c r="J27" s="1"/>
      <c r="K27" s="1"/>
      <c r="L27" s="1"/>
      <c r="M27" s="1"/>
      <c r="N27" s="43"/>
      <c r="O27" s="24"/>
      <c r="P27" s="1"/>
      <c r="Q27" s="1"/>
      <c r="R27" s="1"/>
      <c r="S27" s="1"/>
      <c r="T27" s="1"/>
      <c r="U27" s="1"/>
      <c r="V27" s="43"/>
      <c r="W27" s="1"/>
      <c r="X27" s="1"/>
      <c r="Y27" s="24"/>
      <c r="Z27" s="24"/>
      <c r="AA27" s="61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45</v>
      </c>
      <c r="E28" s="1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1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39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1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2" customFormat="1" ht="15" customHeight="1" x14ac:dyDescent="0.2">
      <c r="A30" s="1"/>
      <c r="B30" s="1"/>
      <c r="C30" s="8"/>
      <c r="D30" s="1" t="s">
        <v>92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2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2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2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2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2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2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2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2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2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2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2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2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2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2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2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2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2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2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2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2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2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2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2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2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2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2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2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2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2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2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2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2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2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2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2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2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2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2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2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2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2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2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2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2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2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2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2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2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2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2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2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2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4"/>
      <c r="Y82" s="24"/>
      <c r="Z82" s="24"/>
      <c r="AA82" s="24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2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4"/>
      <c r="Y83" s="24"/>
      <c r="Z83" s="24"/>
      <c r="AA83" s="24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2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  <c r="Q84" s="8"/>
      <c r="R84" s="8"/>
      <c r="S84" s="1"/>
      <c r="T84" s="24"/>
      <c r="U84" s="1"/>
      <c r="V84" s="1"/>
      <c r="W84" s="1"/>
      <c r="X84" s="24"/>
      <c r="Y84" s="24"/>
      <c r="Z84" s="24"/>
      <c r="AA84" s="24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"/>
      <c r="Q85" s="8"/>
      <c r="R85" s="8"/>
      <c r="S85" s="1"/>
      <c r="T85" s="24"/>
      <c r="U85" s="1"/>
      <c r="V85" s="1"/>
      <c r="W85" s="1"/>
      <c r="X85" s="1"/>
      <c r="Y85" s="24"/>
      <c r="Z85" s="24"/>
      <c r="AA85" s="61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"/>
      <c r="Q86" s="8"/>
      <c r="R86" s="8"/>
      <c r="S86" s="93"/>
      <c r="T86" s="42"/>
      <c r="U86" s="1"/>
      <c r="V86" s="1"/>
      <c r="W86" s="1"/>
      <c r="X86" s="1"/>
      <c r="Y86" s="24"/>
      <c r="Z86" s="24"/>
      <c r="AA86" s="61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"/>
      <c r="Q87" s="8"/>
      <c r="R87" s="8"/>
      <c r="S87" s="93"/>
      <c r="T87" s="42"/>
      <c r="U87" s="1"/>
      <c r="V87" s="1"/>
      <c r="W87" s="1"/>
      <c r="X87" s="1"/>
      <c r="Y87" s="24"/>
      <c r="Z87" s="24"/>
      <c r="AA87" s="61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"/>
      <c r="Q88" s="8"/>
      <c r="R88" s="8"/>
      <c r="S88" s="1"/>
      <c r="T88" s="24"/>
      <c r="U88" s="1"/>
      <c r="V88" s="1"/>
      <c r="W88" s="1"/>
      <c r="X88" s="1"/>
      <c r="Y88" s="24"/>
      <c r="Z88" s="24"/>
      <c r="AA88" s="61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"/>
      <c r="Q89" s="8"/>
      <c r="R89" s="8"/>
      <c r="S89" s="1"/>
      <c r="T89" s="24"/>
      <c r="U89" s="1"/>
      <c r="V89" s="1"/>
      <c r="W89" s="1"/>
      <c r="X89" s="1"/>
      <c r="Y89" s="24"/>
      <c r="Z89" s="24"/>
      <c r="AA89" s="61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22"/>
      <c r="Q90" s="122"/>
      <c r="R90" s="122"/>
      <c r="S90" s="93"/>
      <c r="T90" s="42"/>
      <c r="U90" s="1"/>
      <c r="V90" s="1"/>
      <c r="W90" s="1"/>
      <c r="X90" s="1"/>
      <c r="Y90" s="24"/>
      <c r="Z90" s="24"/>
      <c r="AA90" s="61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2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22"/>
      <c r="Q91" s="122"/>
      <c r="R91" s="122"/>
      <c r="S91" s="93"/>
      <c r="T91" s="42"/>
      <c r="U91" s="1"/>
      <c r="V91" s="1"/>
      <c r="W91" s="1"/>
      <c r="X91" s="1"/>
      <c r="Y91" s="24"/>
      <c r="Z91" s="24"/>
      <c r="AA91" s="61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2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22"/>
      <c r="Q92" s="122"/>
      <c r="R92" s="122"/>
      <c r="S92" s="93"/>
      <c r="T92" s="42"/>
      <c r="U92" s="1"/>
      <c r="V92" s="1"/>
      <c r="W92" s="1"/>
      <c r="X92" s="1"/>
      <c r="Y92" s="24"/>
      <c r="Z92" s="24"/>
      <c r="AA92" s="61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2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22"/>
      <c r="Q93" s="122"/>
      <c r="R93" s="122"/>
      <c r="S93" s="93"/>
      <c r="T93" s="42"/>
      <c r="U93" s="1"/>
      <c r="V93" s="1"/>
      <c r="W93" s="1"/>
      <c r="X93" s="1"/>
      <c r="Y93" s="24"/>
      <c r="Z93" s="24"/>
      <c r="AA93" s="61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2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22"/>
      <c r="Q94" s="122"/>
      <c r="R94" s="122"/>
      <c r="S94" s="93"/>
      <c r="T94" s="42"/>
      <c r="U94" s="1"/>
      <c r="V94" s="1"/>
      <c r="W94" s="1"/>
      <c r="X94" s="1"/>
      <c r="Y94" s="24"/>
      <c r="Z94" s="24"/>
      <c r="AA94" s="61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2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22"/>
      <c r="Q95" s="122"/>
      <c r="R95" s="122"/>
      <c r="S95" s="93"/>
      <c r="T95" s="42"/>
      <c r="U95" s="1"/>
      <c r="V95" s="1"/>
      <c r="W95" s="1"/>
      <c r="X95" s="1"/>
      <c r="Y95" s="24"/>
      <c r="Z95" s="24"/>
      <c r="AA95" s="61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2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22"/>
      <c r="Q96" s="122"/>
      <c r="R96" s="122"/>
      <c r="S96" s="93"/>
      <c r="T96" s="42"/>
      <c r="U96" s="1"/>
      <c r="V96" s="1"/>
      <c r="W96" s="1"/>
      <c r="X96" s="1"/>
      <c r="Y96" s="24"/>
      <c r="Z96" s="24"/>
      <c r="AA96" s="61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2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22"/>
      <c r="Q97" s="122"/>
      <c r="R97" s="122"/>
      <c r="S97" s="93"/>
      <c r="T97" s="42"/>
      <c r="U97" s="1"/>
      <c r="V97" s="1"/>
      <c r="W97" s="1"/>
      <c r="X97" s="1"/>
      <c r="Y97" s="24"/>
      <c r="Z97" s="24"/>
      <c r="AA97" s="61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2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22"/>
      <c r="Q98" s="122"/>
      <c r="R98" s="122"/>
      <c r="S98" s="93"/>
      <c r="T98" s="42"/>
      <c r="U98" s="1"/>
      <c r="V98" s="1"/>
      <c r="W98" s="1"/>
      <c r="X98" s="1"/>
      <c r="Y98" s="24"/>
      <c r="Z98" s="24"/>
      <c r="AA98" s="61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2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22"/>
      <c r="Q99" s="122"/>
      <c r="R99" s="122"/>
      <c r="S99" s="93"/>
      <c r="T99" s="42"/>
      <c r="U99" s="1"/>
      <c r="V99" s="1"/>
      <c r="W99" s="1"/>
      <c r="X99" s="1"/>
      <c r="Y99" s="24"/>
      <c r="Z99" s="24"/>
      <c r="AA99" s="61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2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22"/>
      <c r="Q100" s="122"/>
      <c r="R100" s="122"/>
      <c r="S100" s="93"/>
      <c r="T100" s="42"/>
      <c r="U100" s="1"/>
      <c r="V100" s="1"/>
      <c r="W100" s="1"/>
      <c r="X100" s="1"/>
      <c r="Y100" s="24"/>
      <c r="Z100" s="24"/>
      <c r="AA100" s="61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2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22"/>
      <c r="Q101" s="122"/>
      <c r="R101" s="122"/>
      <c r="S101" s="93"/>
      <c r="T101" s="42"/>
      <c r="U101" s="1"/>
      <c r="V101" s="1"/>
      <c r="W101" s="1"/>
      <c r="X101" s="1"/>
      <c r="Y101" s="24"/>
      <c r="Z101" s="24"/>
      <c r="AA101" s="61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2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22"/>
      <c r="Q102" s="122"/>
      <c r="R102" s="122"/>
      <c r="S102" s="93"/>
      <c r="T102" s="42"/>
      <c r="U102" s="1"/>
      <c r="V102" s="1"/>
      <c r="W102" s="1"/>
      <c r="X102" s="1"/>
      <c r="Y102" s="24"/>
      <c r="Z102" s="24"/>
      <c r="AA102" s="61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2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22"/>
      <c r="Q103" s="122"/>
      <c r="R103" s="122"/>
      <c r="S103" s="93"/>
      <c r="T103" s="42"/>
      <c r="U103" s="1"/>
      <c r="V103" s="1"/>
      <c r="W103" s="1"/>
      <c r="X103" s="1"/>
      <c r="Y103" s="24"/>
      <c r="Z103" s="24"/>
      <c r="AA103" s="61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2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22"/>
      <c r="Q104" s="122"/>
      <c r="R104" s="122"/>
      <c r="S104" s="93"/>
      <c r="T104" s="42"/>
      <c r="U104" s="1"/>
      <c r="V104" s="1"/>
      <c r="W104" s="1"/>
      <c r="X104" s="1"/>
      <c r="Y104" s="24"/>
      <c r="Z104" s="24"/>
      <c r="AA104" s="61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2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22"/>
      <c r="Q105" s="122"/>
      <c r="R105" s="122"/>
      <c r="S105" s="93"/>
      <c r="T105" s="42"/>
      <c r="U105" s="1"/>
      <c r="V105" s="1"/>
      <c r="W105" s="1"/>
      <c r="X105" s="1"/>
      <c r="Y105" s="24"/>
      <c r="Z105" s="24"/>
      <c r="AA105" s="61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2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22"/>
      <c r="Q106" s="122"/>
      <c r="R106" s="122"/>
      <c r="S106" s="93"/>
      <c r="T106" s="42"/>
      <c r="U106" s="1"/>
      <c r="V106" s="1"/>
      <c r="W106" s="1"/>
      <c r="X106" s="1"/>
      <c r="Y106" s="24"/>
      <c r="Z106" s="24"/>
      <c r="AA106" s="61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2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22"/>
      <c r="Q107" s="122"/>
      <c r="R107" s="122"/>
      <c r="S107" s="93"/>
      <c r="T107" s="42"/>
      <c r="U107" s="1"/>
      <c r="V107" s="1"/>
      <c r="W107" s="1"/>
      <c r="X107" s="1"/>
      <c r="Y107" s="24"/>
      <c r="Z107" s="24"/>
      <c r="AA107" s="61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2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22"/>
      <c r="Q108" s="122"/>
      <c r="R108" s="122"/>
      <c r="S108" s="93"/>
      <c r="T108" s="42"/>
      <c r="U108" s="1"/>
      <c r="V108" s="1"/>
      <c r="W108" s="1"/>
      <c r="X108" s="1"/>
      <c r="Y108" s="24"/>
      <c r="Z108" s="24"/>
      <c r="AA108" s="61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2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22"/>
      <c r="Q109" s="122"/>
      <c r="R109" s="122"/>
      <c r="S109" s="93"/>
      <c r="T109" s="42"/>
      <c r="U109" s="1"/>
      <c r="V109" s="1"/>
      <c r="W109" s="1"/>
      <c r="X109" s="1"/>
      <c r="Y109" s="24"/>
      <c r="Z109" s="24"/>
      <c r="AA109" s="61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2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22"/>
      <c r="Q110" s="122"/>
      <c r="R110" s="122"/>
      <c r="S110" s="93"/>
      <c r="T110" s="42"/>
      <c r="U110" s="1"/>
      <c r="V110" s="1"/>
      <c r="W110" s="1"/>
      <c r="X110" s="1"/>
      <c r="Y110" s="24"/>
      <c r="Z110" s="24"/>
      <c r="AA110" s="61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2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22"/>
      <c r="Q111" s="122"/>
      <c r="R111" s="122"/>
      <c r="S111" s="93"/>
      <c r="T111" s="42"/>
      <c r="U111" s="1"/>
      <c r="V111" s="1"/>
      <c r="W111" s="1"/>
      <c r="X111" s="1"/>
      <c r="Y111" s="24"/>
      <c r="Z111" s="24"/>
      <c r="AA111" s="61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2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22"/>
      <c r="Q112" s="122"/>
      <c r="R112" s="122"/>
      <c r="S112" s="93"/>
      <c r="T112" s="42"/>
      <c r="U112" s="1"/>
      <c r="V112" s="1"/>
      <c r="W112" s="1"/>
      <c r="X112" s="1"/>
      <c r="Y112" s="24"/>
      <c r="Z112" s="24"/>
      <c r="AA112" s="61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2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22"/>
      <c r="Q113" s="122"/>
      <c r="R113" s="122"/>
      <c r="S113" s="93"/>
      <c r="T113" s="42"/>
      <c r="U113" s="1"/>
      <c r="V113" s="1"/>
      <c r="W113" s="1"/>
      <c r="X113" s="1"/>
      <c r="Y113" s="24"/>
      <c r="Z113" s="24"/>
      <c r="AA113" s="61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2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22"/>
      <c r="Q114" s="122"/>
      <c r="R114" s="122"/>
      <c r="S114" s="93"/>
      <c r="T114" s="42"/>
      <c r="U114" s="1"/>
      <c r="V114" s="1"/>
      <c r="W114" s="1"/>
      <c r="X114" s="1"/>
      <c r="Y114" s="24"/>
      <c r="Z114" s="24"/>
      <c r="AA114" s="61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2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22"/>
      <c r="Q115" s="122"/>
      <c r="R115" s="122"/>
      <c r="S115" s="93"/>
      <c r="T115" s="42"/>
      <c r="U115" s="1"/>
      <c r="V115" s="1"/>
      <c r="W115" s="1"/>
      <c r="X115" s="1"/>
      <c r="Y115" s="24"/>
      <c r="Z115" s="24"/>
      <c r="AA115" s="61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2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22"/>
      <c r="Q116" s="122"/>
      <c r="R116" s="122"/>
      <c r="S116" s="93"/>
      <c r="T116" s="42"/>
      <c r="U116" s="1"/>
      <c r="V116" s="1"/>
      <c r="W116" s="1"/>
      <c r="X116" s="1"/>
      <c r="Y116" s="24"/>
      <c r="Z116" s="24"/>
      <c r="AA116" s="61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2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22"/>
      <c r="Q117" s="122"/>
      <c r="R117" s="122"/>
      <c r="S117" s="93"/>
      <c r="T117" s="42"/>
      <c r="U117" s="1"/>
      <c r="V117" s="1"/>
      <c r="W117" s="1"/>
      <c r="X117" s="1"/>
      <c r="Y117" s="24"/>
      <c r="Z117" s="24"/>
      <c r="AA117" s="61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2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22"/>
      <c r="Q118" s="122"/>
      <c r="R118" s="122"/>
      <c r="S118" s="93"/>
      <c r="T118" s="42"/>
      <c r="U118" s="1"/>
      <c r="V118" s="1"/>
      <c r="W118" s="1"/>
      <c r="X118" s="1"/>
      <c r="Y118" s="24"/>
      <c r="Z118" s="24"/>
      <c r="AA118" s="61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2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22"/>
      <c r="Q119" s="122"/>
      <c r="R119" s="122"/>
      <c r="S119" s="93"/>
      <c r="T119" s="42"/>
      <c r="U119" s="1"/>
      <c r="V119" s="1"/>
      <c r="W119" s="1"/>
      <c r="X119" s="1"/>
      <c r="Y119" s="24"/>
      <c r="Z119" s="24"/>
      <c r="AA119" s="61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2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22"/>
      <c r="Q120" s="122"/>
      <c r="R120" s="122"/>
      <c r="S120" s="93"/>
      <c r="T120" s="42"/>
      <c r="U120" s="1"/>
      <c r="V120" s="1"/>
      <c r="W120" s="1"/>
      <c r="X120" s="1"/>
      <c r="Y120" s="24"/>
      <c r="Z120" s="24"/>
      <c r="AA120" s="61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2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22"/>
      <c r="Q121" s="122"/>
      <c r="R121" s="122"/>
      <c r="S121" s="93"/>
      <c r="T121" s="42"/>
      <c r="U121" s="1"/>
      <c r="V121" s="1"/>
      <c r="W121" s="1"/>
      <c r="X121" s="1"/>
      <c r="Y121" s="24"/>
      <c r="Z121" s="24"/>
      <c r="AA121" s="61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2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22"/>
      <c r="Q122" s="122"/>
      <c r="R122" s="122"/>
      <c r="S122" s="93"/>
      <c r="T122" s="42"/>
      <c r="U122" s="1"/>
      <c r="V122" s="1"/>
      <c r="W122" s="1"/>
      <c r="X122" s="1"/>
      <c r="Y122" s="24"/>
      <c r="Z122" s="24"/>
      <c r="AA122" s="61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2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22"/>
      <c r="Q123" s="122"/>
      <c r="R123" s="122"/>
      <c r="S123" s="93"/>
      <c r="T123" s="42"/>
      <c r="U123" s="1"/>
      <c r="V123" s="1"/>
      <c r="W123" s="1"/>
      <c r="X123" s="1"/>
      <c r="Y123" s="24"/>
      <c r="Z123" s="24"/>
      <c r="AA123" s="61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2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22"/>
      <c r="Q124" s="122"/>
      <c r="R124" s="122"/>
      <c r="S124" s="93"/>
      <c r="T124" s="42"/>
      <c r="U124" s="1"/>
      <c r="V124" s="1"/>
      <c r="W124" s="1"/>
      <c r="X124" s="1"/>
      <c r="Y124" s="24"/>
      <c r="Z124" s="24"/>
      <c r="AA124" s="61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2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22"/>
      <c r="Q125" s="122"/>
      <c r="R125" s="122"/>
      <c r="S125" s="93"/>
      <c r="T125" s="42"/>
      <c r="U125" s="1"/>
      <c r="V125" s="1"/>
      <c r="W125" s="1"/>
      <c r="X125" s="1"/>
      <c r="Y125" s="24"/>
      <c r="Z125" s="24"/>
      <c r="AA125" s="61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2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22"/>
      <c r="Q126" s="122"/>
      <c r="R126" s="122"/>
      <c r="S126" s="93"/>
      <c r="T126" s="42"/>
      <c r="U126" s="1"/>
      <c r="V126" s="1"/>
      <c r="W126" s="1"/>
      <c r="X126" s="1"/>
      <c r="Y126" s="24"/>
      <c r="Z126" s="24"/>
      <c r="AA126" s="61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2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22"/>
      <c r="Q127" s="122"/>
      <c r="R127" s="122"/>
      <c r="S127" s="93"/>
      <c r="T127" s="42"/>
      <c r="U127" s="1"/>
      <c r="V127" s="1"/>
      <c r="W127" s="1"/>
      <c r="X127" s="1"/>
      <c r="Y127" s="24"/>
      <c r="Z127" s="24"/>
      <c r="AA127" s="61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2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22"/>
      <c r="Q128" s="122"/>
      <c r="R128" s="122"/>
      <c r="S128" s="93"/>
      <c r="T128" s="42"/>
      <c r="U128" s="1"/>
      <c r="V128" s="1"/>
      <c r="W128" s="1"/>
      <c r="X128" s="1"/>
      <c r="Y128" s="24"/>
      <c r="Z128" s="24"/>
      <c r="AA128" s="61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2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22"/>
      <c r="Q129" s="122"/>
      <c r="R129" s="122"/>
      <c r="S129" s="93"/>
      <c r="T129" s="42"/>
      <c r="U129" s="1"/>
      <c r="V129" s="1"/>
      <c r="W129" s="1"/>
      <c r="X129" s="1"/>
      <c r="Y129" s="24"/>
      <c r="Z129" s="24"/>
      <c r="AA129" s="61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2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22"/>
      <c r="Q130" s="122"/>
      <c r="R130" s="122"/>
      <c r="S130" s="93"/>
      <c r="T130" s="42"/>
      <c r="U130" s="1"/>
      <c r="V130" s="1"/>
      <c r="W130" s="1"/>
      <c r="X130" s="1"/>
      <c r="Y130" s="24"/>
      <c r="Z130" s="24"/>
      <c r="AA130" s="61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2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22"/>
      <c r="Q131" s="122"/>
      <c r="R131" s="122"/>
      <c r="S131" s="93"/>
      <c r="T131" s="42"/>
      <c r="U131" s="1"/>
      <c r="V131" s="1"/>
      <c r="W131" s="1"/>
      <c r="X131" s="1"/>
      <c r="Y131" s="24"/>
      <c r="Z131" s="24"/>
      <c r="AA131" s="61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2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22"/>
      <c r="Q132" s="122"/>
      <c r="R132" s="122"/>
      <c r="S132" s="93"/>
      <c r="T132" s="42"/>
      <c r="U132" s="1"/>
      <c r="V132" s="1"/>
      <c r="W132" s="1"/>
      <c r="X132" s="1"/>
      <c r="Y132" s="24"/>
      <c r="Z132" s="24"/>
      <c r="AA132" s="61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2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22"/>
      <c r="Q133" s="122"/>
      <c r="R133" s="122"/>
      <c r="S133" s="93"/>
      <c r="T133" s="42"/>
      <c r="U133" s="1"/>
      <c r="V133" s="1"/>
      <c r="W133" s="1"/>
      <c r="X133" s="1"/>
      <c r="Y133" s="24"/>
      <c r="Z133" s="24"/>
      <c r="AA133" s="61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2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22"/>
      <c r="Q134" s="122"/>
      <c r="R134" s="122"/>
      <c r="S134" s="93"/>
      <c r="T134" s="42"/>
      <c r="U134" s="1"/>
      <c r="V134" s="1"/>
      <c r="W134" s="1"/>
      <c r="X134" s="1"/>
      <c r="Y134" s="24"/>
      <c r="Z134" s="24"/>
      <c r="AA134" s="61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2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22"/>
      <c r="Q135" s="122"/>
      <c r="R135" s="122"/>
      <c r="S135" s="93"/>
      <c r="T135" s="42"/>
      <c r="U135" s="1"/>
      <c r="V135" s="1"/>
      <c r="W135" s="1"/>
      <c r="X135" s="1"/>
      <c r="Y135" s="24"/>
      <c r="Z135" s="24"/>
      <c r="AA135" s="61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2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22"/>
      <c r="Q136" s="122"/>
      <c r="R136" s="122"/>
      <c r="S136" s="93"/>
      <c r="T136" s="42"/>
      <c r="U136" s="1"/>
      <c r="V136" s="1"/>
      <c r="W136" s="1"/>
      <c r="X136" s="1"/>
      <c r="Y136" s="24"/>
      <c r="Z136" s="24"/>
      <c r="AA136" s="61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2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22"/>
      <c r="Q137" s="122"/>
      <c r="R137" s="122"/>
      <c r="S137" s="93"/>
      <c r="T137" s="42"/>
      <c r="U137" s="1"/>
      <c r="V137" s="1"/>
      <c r="W137" s="1"/>
      <c r="X137" s="1"/>
      <c r="Y137" s="24"/>
      <c r="Z137" s="24"/>
      <c r="AA137" s="61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2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22"/>
      <c r="Q138" s="122"/>
      <c r="R138" s="122"/>
      <c r="S138" s="93"/>
      <c r="T138" s="42"/>
      <c r="U138" s="1"/>
      <c r="V138" s="1"/>
      <c r="W138" s="1"/>
      <c r="X138" s="1"/>
      <c r="Y138" s="24"/>
      <c r="Z138" s="24"/>
      <c r="AA138" s="61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2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22"/>
      <c r="Q139" s="122"/>
      <c r="R139" s="122"/>
      <c r="S139" s="93"/>
      <c r="T139" s="42"/>
      <c r="U139" s="1"/>
      <c r="V139" s="1"/>
      <c r="W139" s="1"/>
      <c r="X139" s="1"/>
      <c r="Y139" s="24"/>
      <c r="Z139" s="24"/>
      <c r="AA139" s="61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2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22"/>
      <c r="Q140" s="122"/>
      <c r="R140" s="122"/>
      <c r="S140" s="93"/>
      <c r="T140" s="42"/>
      <c r="U140" s="1"/>
      <c r="V140" s="1"/>
      <c r="W140" s="1"/>
      <c r="X140" s="1"/>
      <c r="Y140" s="24"/>
      <c r="Z140" s="24"/>
      <c r="AA140" s="61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2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22"/>
      <c r="Q141" s="122"/>
      <c r="R141" s="122"/>
      <c r="S141" s="93"/>
      <c r="T141" s="42"/>
      <c r="U141" s="1"/>
      <c r="V141" s="1"/>
      <c r="W141" s="1"/>
      <c r="X141" s="1"/>
      <c r="Y141" s="24"/>
      <c r="Z141" s="24"/>
      <c r="AA141" s="61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2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22"/>
      <c r="Q142" s="122"/>
      <c r="R142" s="122"/>
      <c r="S142" s="93"/>
      <c r="T142" s="42"/>
      <c r="U142" s="1"/>
      <c r="V142" s="1"/>
      <c r="W142" s="1"/>
      <c r="X142" s="1"/>
      <c r="Y142" s="24"/>
      <c r="Z142" s="24"/>
      <c r="AA142" s="61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2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22"/>
      <c r="Q143" s="122"/>
      <c r="R143" s="122"/>
      <c r="S143" s="93"/>
      <c r="T143" s="42"/>
      <c r="U143" s="1"/>
      <c r="V143" s="1"/>
      <c r="W143" s="1"/>
      <c r="X143" s="1"/>
      <c r="Y143" s="24"/>
      <c r="Z143" s="24"/>
      <c r="AA143" s="61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2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22"/>
      <c r="Q144" s="122"/>
      <c r="R144" s="122"/>
      <c r="S144" s="93"/>
      <c r="T144" s="42"/>
      <c r="U144" s="1"/>
      <c r="V144" s="1"/>
      <c r="W144" s="1"/>
      <c r="X144" s="1"/>
      <c r="Y144" s="24"/>
      <c r="Z144" s="24"/>
      <c r="AA144" s="61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2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22"/>
      <c r="Q145" s="122"/>
      <c r="R145" s="122"/>
      <c r="S145" s="93"/>
      <c r="T145" s="42"/>
      <c r="U145" s="1"/>
      <c r="V145" s="1"/>
      <c r="W145" s="1"/>
      <c r="X145" s="1"/>
      <c r="Y145" s="24"/>
      <c r="Z145" s="24"/>
      <c r="AA145" s="61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2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22"/>
      <c r="Q146" s="122"/>
      <c r="R146" s="122"/>
      <c r="S146" s="93"/>
      <c r="T146" s="42"/>
      <c r="U146" s="1"/>
      <c r="V146" s="1"/>
      <c r="W146" s="1"/>
      <c r="X146" s="1"/>
      <c r="Y146" s="24"/>
      <c r="Z146" s="24"/>
      <c r="AA146" s="61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2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22"/>
      <c r="Q147" s="122"/>
      <c r="R147" s="122"/>
      <c r="S147" s="93"/>
      <c r="T147" s="42"/>
      <c r="U147" s="1"/>
      <c r="V147" s="1"/>
      <c r="W147" s="1"/>
      <c r="X147" s="1"/>
      <c r="Y147" s="24"/>
      <c r="Z147" s="24"/>
      <c r="AA147" s="61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2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22"/>
      <c r="Q148" s="122"/>
      <c r="R148" s="122"/>
      <c r="S148" s="93"/>
      <c r="T148" s="42"/>
      <c r="U148" s="1"/>
      <c r="V148" s="1"/>
      <c r="W148" s="1"/>
      <c r="X148" s="1"/>
      <c r="Y148" s="24"/>
      <c r="Z148" s="24"/>
      <c r="AA148" s="61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2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22"/>
      <c r="Q149" s="122"/>
      <c r="R149" s="122"/>
      <c r="S149" s="93"/>
      <c r="T149" s="42"/>
      <c r="U149" s="1"/>
      <c r="V149" s="1"/>
      <c r="W149" s="1"/>
      <c r="X149" s="1"/>
      <c r="Y149" s="24"/>
      <c r="Z149" s="24"/>
      <c r="AA149" s="61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2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22"/>
      <c r="Q150" s="122"/>
      <c r="R150" s="122"/>
      <c r="S150" s="93"/>
      <c r="T150" s="42"/>
      <c r="U150" s="1"/>
      <c r="V150" s="1"/>
      <c r="W150" s="1"/>
      <c r="X150" s="1"/>
      <c r="Y150" s="24"/>
      <c r="Z150" s="24"/>
      <c r="AA150" s="61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2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22"/>
      <c r="Q151" s="122"/>
      <c r="R151" s="122"/>
      <c r="S151" s="93"/>
      <c r="T151" s="42"/>
      <c r="U151" s="1"/>
      <c r="V151" s="1"/>
      <c r="W151" s="1"/>
      <c r="X151" s="1"/>
      <c r="Y151" s="24"/>
      <c r="Z151" s="24"/>
      <c r="AA151" s="61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2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22"/>
      <c r="Q152" s="122"/>
      <c r="R152" s="122"/>
      <c r="S152" s="93"/>
      <c r="T152" s="42"/>
      <c r="U152" s="1"/>
      <c r="V152" s="1"/>
      <c r="W152" s="1"/>
      <c r="X152" s="1"/>
      <c r="Y152" s="24"/>
      <c r="Z152" s="24"/>
      <c r="AA152" s="61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2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22"/>
      <c r="Q153" s="122"/>
      <c r="R153" s="122"/>
      <c r="S153" s="93"/>
      <c r="T153" s="42"/>
      <c r="U153" s="1"/>
      <c r="V153" s="1"/>
      <c r="W153" s="1"/>
      <c r="X153" s="1"/>
      <c r="Y153" s="24"/>
      <c r="Z153" s="24"/>
      <c r="AA153" s="61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2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22"/>
      <c r="Q154" s="122"/>
      <c r="R154" s="122"/>
      <c r="S154" s="93"/>
      <c r="T154" s="42"/>
      <c r="U154" s="1"/>
      <c r="V154" s="1"/>
      <c r="W154" s="1"/>
      <c r="X154" s="1"/>
      <c r="Y154" s="24"/>
      <c r="Z154" s="24"/>
      <c r="AA154" s="61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2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22"/>
      <c r="Q155" s="122"/>
      <c r="R155" s="122"/>
      <c r="S155" s="93"/>
      <c r="T155" s="42"/>
      <c r="U155" s="1"/>
      <c r="V155" s="1"/>
      <c r="W155" s="1"/>
      <c r="X155" s="1"/>
      <c r="Y155" s="24"/>
      <c r="Z155" s="24"/>
      <c r="AA155" s="61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2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22"/>
      <c r="Q156" s="122"/>
      <c r="R156" s="122"/>
      <c r="S156" s="93"/>
      <c r="T156" s="42"/>
      <c r="U156" s="1"/>
      <c r="V156" s="1"/>
      <c r="W156" s="1"/>
      <c r="X156" s="1"/>
      <c r="Y156" s="24"/>
      <c r="Z156" s="24"/>
      <c r="AA156" s="61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2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22"/>
      <c r="Q157" s="122"/>
      <c r="R157" s="122"/>
      <c r="S157" s="93"/>
      <c r="T157" s="42"/>
      <c r="U157" s="1"/>
      <c r="V157" s="1"/>
      <c r="W157" s="1"/>
      <c r="X157" s="1"/>
      <c r="Y157" s="24"/>
      <c r="Z157" s="24"/>
      <c r="AA157" s="61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2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22"/>
      <c r="Q158" s="122"/>
      <c r="R158" s="122"/>
      <c r="S158" s="93"/>
      <c r="T158" s="42"/>
      <c r="U158" s="1"/>
      <c r="V158" s="1"/>
      <c r="W158" s="1"/>
      <c r="X158" s="1"/>
      <c r="Y158" s="24"/>
      <c r="Z158" s="24"/>
      <c r="AA158" s="61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2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22"/>
      <c r="Q159" s="122"/>
      <c r="R159" s="122"/>
      <c r="S159" s="93"/>
      <c r="T159" s="42"/>
      <c r="U159" s="1"/>
      <c r="V159" s="1"/>
      <c r="W159" s="1"/>
      <c r="X159" s="1"/>
      <c r="Y159" s="24"/>
      <c r="Z159" s="24"/>
      <c r="AA159" s="61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2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22"/>
      <c r="Q160" s="122"/>
      <c r="R160" s="122"/>
      <c r="S160" s="93"/>
      <c r="T160" s="42"/>
      <c r="U160" s="1"/>
      <c r="V160" s="1"/>
      <c r="W160" s="1"/>
      <c r="X160" s="1"/>
      <c r="Y160" s="24"/>
      <c r="Z160" s="24"/>
      <c r="AA160" s="61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2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22"/>
      <c r="Q161" s="122"/>
      <c r="R161" s="122"/>
      <c r="S161" s="93"/>
      <c r="T161" s="42"/>
      <c r="U161" s="1"/>
      <c r="V161" s="1"/>
      <c r="W161" s="1"/>
      <c r="X161" s="1"/>
      <c r="Y161" s="24"/>
      <c r="Z161" s="24"/>
      <c r="AA161" s="61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2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22"/>
      <c r="Q162" s="122"/>
      <c r="R162" s="122"/>
      <c r="S162" s="93"/>
      <c r="T162" s="42"/>
      <c r="U162" s="1"/>
      <c r="V162" s="1"/>
      <c r="W162" s="1"/>
      <c r="X162" s="1"/>
      <c r="Y162" s="24"/>
      <c r="Z162" s="24"/>
      <c r="AA162" s="61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2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22"/>
      <c r="Q163" s="122"/>
      <c r="R163" s="122"/>
      <c r="S163" s="93"/>
      <c r="T163" s="42"/>
      <c r="U163" s="1"/>
      <c r="V163" s="1"/>
      <c r="W163" s="1"/>
      <c r="X163" s="1"/>
      <c r="Y163" s="24"/>
      <c r="Z163" s="24"/>
      <c r="AA163" s="61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2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22"/>
      <c r="Q164" s="122"/>
      <c r="R164" s="122"/>
      <c r="S164" s="93"/>
      <c r="T164" s="42"/>
      <c r="U164" s="1"/>
      <c r="V164" s="1"/>
      <c r="W164" s="1"/>
      <c r="X164" s="1"/>
      <c r="Y164" s="24"/>
      <c r="Z164" s="24"/>
      <c r="AA164" s="61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2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22"/>
      <c r="Q165" s="122"/>
      <c r="R165" s="122"/>
      <c r="S165" s="93"/>
      <c r="T165" s="42"/>
      <c r="U165" s="1"/>
      <c r="V165" s="1"/>
      <c r="W165" s="1"/>
      <c r="X165" s="1"/>
      <c r="Y165" s="24"/>
      <c r="Z165" s="24"/>
      <c r="AA165" s="61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2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22"/>
      <c r="Q166" s="122"/>
      <c r="R166" s="122"/>
      <c r="S166" s="93"/>
      <c r="T166" s="42"/>
      <c r="U166" s="1"/>
      <c r="V166" s="1"/>
      <c r="W166" s="1"/>
      <c r="X166" s="1"/>
      <c r="Y166" s="24"/>
      <c r="Z166" s="24"/>
      <c r="AA166" s="61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2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22"/>
      <c r="Q167" s="122"/>
      <c r="R167" s="122"/>
      <c r="S167" s="93"/>
      <c r="T167" s="42"/>
      <c r="U167" s="1"/>
      <c r="V167" s="1"/>
      <c r="W167" s="1"/>
      <c r="X167" s="1"/>
      <c r="Y167" s="24"/>
      <c r="Z167" s="24"/>
      <c r="AA167" s="61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2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22"/>
      <c r="Q168" s="122"/>
      <c r="R168" s="122"/>
      <c r="S168" s="93"/>
      <c r="T168" s="42"/>
      <c r="U168" s="1"/>
      <c r="V168" s="1"/>
      <c r="W168" s="1"/>
      <c r="X168" s="1"/>
      <c r="Y168" s="24"/>
      <c r="Z168" s="24"/>
      <c r="AA168" s="61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2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22"/>
      <c r="Q169" s="122"/>
      <c r="R169" s="122"/>
      <c r="S169" s="93"/>
      <c r="T169" s="42"/>
      <c r="U169" s="1"/>
      <c r="V169" s="1"/>
      <c r="W169" s="1"/>
      <c r="X169" s="1"/>
      <c r="Y169" s="24"/>
      <c r="Z169" s="24"/>
      <c r="AA169" s="61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62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22"/>
      <c r="Q170" s="122"/>
      <c r="R170" s="122"/>
      <c r="S170" s="93"/>
      <c r="T170" s="42"/>
      <c r="U170" s="1"/>
      <c r="V170" s="1"/>
      <c r="W170" s="1"/>
      <c r="X170" s="1"/>
      <c r="Y170" s="24"/>
      <c r="Z170" s="24"/>
      <c r="AA170" s="61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62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22"/>
      <c r="Q171" s="122"/>
      <c r="R171" s="122"/>
      <c r="S171" s="93"/>
      <c r="T171" s="42"/>
      <c r="U171" s="1"/>
      <c r="V171" s="1"/>
      <c r="W171" s="1"/>
      <c r="X171" s="1"/>
      <c r="Y171" s="24"/>
      <c r="Z171" s="24"/>
      <c r="AA171" s="61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62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22"/>
      <c r="Q172" s="122"/>
      <c r="R172" s="122"/>
      <c r="S172" s="93"/>
      <c r="T172" s="42"/>
      <c r="U172" s="1"/>
      <c r="V172" s="1"/>
      <c r="W172" s="1"/>
      <c r="X172" s="1"/>
      <c r="Y172" s="24"/>
      <c r="Z172" s="24"/>
      <c r="AA172" s="61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62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22"/>
      <c r="Q173" s="122"/>
      <c r="R173" s="122"/>
      <c r="S173" s="93"/>
      <c r="T173" s="42"/>
      <c r="U173" s="1"/>
      <c r="V173" s="1"/>
      <c r="W173" s="1"/>
      <c r="X173" s="1"/>
      <c r="Y173" s="24"/>
      <c r="Z173" s="24"/>
      <c r="AA173" s="61"/>
      <c r="AB173" s="1"/>
      <c r="AC173" s="1"/>
      <c r="AD173" s="1"/>
      <c r="AE173" s="1"/>
      <c r="AF173" s="1"/>
      <c r="AG173" s="24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s="62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22"/>
      <c r="Q174" s="122"/>
      <c r="R174" s="122"/>
      <c r="S174" s="93"/>
      <c r="T174" s="42"/>
      <c r="U174" s="1"/>
      <c r="V174" s="1"/>
      <c r="W174" s="1"/>
      <c r="X174" s="1"/>
      <c r="Y174" s="24"/>
      <c r="Z174" s="24"/>
      <c r="AA174" s="61"/>
      <c r="AB174" s="1"/>
      <c r="AC174" s="1"/>
      <c r="AD174" s="1"/>
      <c r="AE174" s="1"/>
      <c r="AF174" s="1"/>
      <c r="AG174" s="24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s="62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22"/>
      <c r="Q175" s="122"/>
      <c r="R175" s="122"/>
      <c r="S175" s="93"/>
      <c r="T175" s="42"/>
      <c r="U175" s="1"/>
      <c r="V175" s="1"/>
      <c r="W175" s="1"/>
      <c r="X175" s="1"/>
      <c r="Y175" s="24"/>
      <c r="Z175" s="24"/>
      <c r="AA175" s="61"/>
      <c r="AB175" s="1"/>
      <c r="AC175" s="1"/>
      <c r="AD175" s="1"/>
      <c r="AE175" s="1"/>
      <c r="AF175" s="1"/>
      <c r="AG175" s="24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s="62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22"/>
      <c r="Q176" s="122"/>
      <c r="R176" s="122"/>
      <c r="S176" s="93"/>
      <c r="T176" s="42"/>
      <c r="U176" s="1"/>
      <c r="V176" s="1"/>
      <c r="W176" s="1"/>
      <c r="X176" s="1"/>
      <c r="Y176" s="24"/>
      <c r="Z176" s="24"/>
      <c r="AA176" s="61"/>
      <c r="AB176" s="1"/>
      <c r="AC176" s="1"/>
      <c r="AD176" s="1"/>
      <c r="AE176" s="1"/>
      <c r="AF176" s="1"/>
      <c r="AG176" s="24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s="62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22"/>
      <c r="Q177" s="122"/>
      <c r="R177" s="122"/>
      <c r="S177" s="93"/>
      <c r="T177" s="42"/>
      <c r="U177" s="1"/>
      <c r="V177" s="1"/>
      <c r="W177" s="1"/>
      <c r="X177" s="1"/>
      <c r="Y177" s="24"/>
      <c r="Z177" s="24"/>
      <c r="AA177" s="61"/>
      <c r="AB177" s="1"/>
      <c r="AC177" s="1"/>
      <c r="AD177" s="1"/>
      <c r="AE177" s="1"/>
      <c r="AF177" s="1"/>
      <c r="AG177" s="24"/>
      <c r="AH177" s="1"/>
      <c r="AI177" s="1"/>
      <c r="AJ177" s="1"/>
      <c r="AK177" s="23"/>
      <c r="AL177" s="8"/>
      <c r="AM177" s="8"/>
      <c r="AN177" s="8"/>
      <c r="AO177" s="8"/>
      <c r="AP177" s="8"/>
    </row>
  </sheetData>
  <sortState ref="B15:AB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12.5703125" style="94" customWidth="1"/>
    <col min="6" max="6" width="0.7109375" style="42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154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2" ht="18.75" x14ac:dyDescent="0.3">
      <c r="A1" s="8"/>
      <c r="B1" s="72" t="s">
        <v>59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4"/>
      <c r="R1" s="144"/>
      <c r="S1" s="144"/>
      <c r="T1" s="144"/>
      <c r="U1" s="144"/>
      <c r="V1" s="73"/>
      <c r="W1" s="74"/>
      <c r="X1" s="32"/>
      <c r="Y1" s="75"/>
      <c r="Z1" s="75"/>
      <c r="AA1" s="75"/>
      <c r="AB1" s="75"/>
      <c r="AC1" s="75"/>
      <c r="AD1" s="75"/>
    </row>
    <row r="2" spans="1:32" x14ac:dyDescent="0.25">
      <c r="A2" s="8"/>
      <c r="B2" s="97" t="s">
        <v>42</v>
      </c>
      <c r="C2" s="98" t="s">
        <v>43</v>
      </c>
      <c r="D2" s="76"/>
      <c r="E2" s="99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45"/>
      <c r="R2" s="145"/>
      <c r="S2" s="146"/>
      <c r="T2" s="146"/>
      <c r="U2" s="146"/>
      <c r="V2" s="11"/>
      <c r="W2" s="76"/>
      <c r="X2" s="47"/>
      <c r="Y2" s="75"/>
      <c r="Z2" s="75"/>
      <c r="AA2" s="75"/>
      <c r="AB2" s="75"/>
      <c r="AC2" s="75"/>
      <c r="AD2" s="75"/>
    </row>
    <row r="3" spans="1:32" x14ac:dyDescent="0.25">
      <c r="A3" s="8"/>
      <c r="B3" s="77" t="s">
        <v>77</v>
      </c>
      <c r="C3" s="22" t="s">
        <v>61</v>
      </c>
      <c r="D3" s="78" t="s">
        <v>62</v>
      </c>
      <c r="E3" s="79" t="s">
        <v>1</v>
      </c>
      <c r="F3" s="24"/>
      <c r="G3" s="80" t="s">
        <v>63</v>
      </c>
      <c r="H3" s="81" t="s">
        <v>64</v>
      </c>
      <c r="I3" s="81" t="s">
        <v>30</v>
      </c>
      <c r="J3" s="17" t="s">
        <v>65</v>
      </c>
      <c r="K3" s="82" t="s">
        <v>66</v>
      </c>
      <c r="L3" s="82" t="s">
        <v>67</v>
      </c>
      <c r="M3" s="80" t="s">
        <v>68</v>
      </c>
      <c r="N3" s="80" t="s">
        <v>29</v>
      </c>
      <c r="O3" s="81" t="s">
        <v>69</v>
      </c>
      <c r="P3" s="80" t="s">
        <v>64</v>
      </c>
      <c r="Q3" s="147" t="s">
        <v>3</v>
      </c>
      <c r="R3" s="147">
        <v>1</v>
      </c>
      <c r="S3" s="147">
        <v>2</v>
      </c>
      <c r="T3" s="147">
        <v>3</v>
      </c>
      <c r="U3" s="147" t="s">
        <v>70</v>
      </c>
      <c r="V3" s="17" t="s">
        <v>21</v>
      </c>
      <c r="W3" s="16" t="s">
        <v>71</v>
      </c>
      <c r="X3" s="16" t="s">
        <v>72</v>
      </c>
      <c r="Y3" s="75"/>
      <c r="Z3" s="75"/>
      <c r="AA3" s="75"/>
      <c r="AB3" s="75"/>
      <c r="AC3" s="75"/>
      <c r="AD3" s="75"/>
    </row>
    <row r="4" spans="1:32" x14ac:dyDescent="0.25">
      <c r="A4" s="8"/>
      <c r="B4" s="100" t="s">
        <v>78</v>
      </c>
      <c r="C4" s="140" t="s">
        <v>79</v>
      </c>
      <c r="D4" s="100" t="s">
        <v>80</v>
      </c>
      <c r="E4" s="141" t="s">
        <v>41</v>
      </c>
      <c r="F4" s="101"/>
      <c r="G4" s="102"/>
      <c r="H4" s="102"/>
      <c r="I4" s="102">
        <v>1</v>
      </c>
      <c r="J4" s="102"/>
      <c r="K4" s="102" t="s">
        <v>84</v>
      </c>
      <c r="L4" s="102"/>
      <c r="M4" s="102">
        <v>1</v>
      </c>
      <c r="N4" s="102"/>
      <c r="O4" s="102"/>
      <c r="P4" s="102"/>
      <c r="Q4" s="103" t="s">
        <v>103</v>
      </c>
      <c r="R4" s="103"/>
      <c r="S4" s="103"/>
      <c r="T4" s="103"/>
      <c r="U4" s="103" t="s">
        <v>103</v>
      </c>
      <c r="V4" s="142">
        <v>0</v>
      </c>
      <c r="W4" s="140" t="s">
        <v>81</v>
      </c>
      <c r="X4" s="103" t="s">
        <v>82</v>
      </c>
      <c r="Y4" s="75"/>
      <c r="Z4" s="75"/>
      <c r="AA4" s="75"/>
      <c r="AB4" s="75"/>
      <c r="AC4" s="75"/>
      <c r="AD4" s="75"/>
    </row>
    <row r="5" spans="1:32" x14ac:dyDescent="0.25">
      <c r="A5" s="23"/>
      <c r="B5" s="84" t="s">
        <v>101</v>
      </c>
      <c r="C5" s="137" t="s">
        <v>104</v>
      </c>
      <c r="D5" s="84" t="s">
        <v>73</v>
      </c>
      <c r="E5" s="138" t="s">
        <v>91</v>
      </c>
      <c r="F5" s="101"/>
      <c r="G5" s="85">
        <v>1</v>
      </c>
      <c r="H5" s="86"/>
      <c r="I5" s="85"/>
      <c r="J5" s="87" t="s">
        <v>105</v>
      </c>
      <c r="K5" s="87">
        <v>8</v>
      </c>
      <c r="L5" s="87"/>
      <c r="M5" s="87">
        <v>1</v>
      </c>
      <c r="N5" s="85"/>
      <c r="O5" s="86">
        <v>1</v>
      </c>
      <c r="P5" s="85"/>
      <c r="Q5" s="143" t="s">
        <v>106</v>
      </c>
      <c r="R5" s="143" t="s">
        <v>107</v>
      </c>
      <c r="S5" s="143" t="s">
        <v>108</v>
      </c>
      <c r="T5" s="143" t="s">
        <v>107</v>
      </c>
      <c r="U5" s="143" t="s">
        <v>109</v>
      </c>
      <c r="V5" s="88">
        <v>0.5</v>
      </c>
      <c r="W5" s="137" t="s">
        <v>110</v>
      </c>
      <c r="X5" s="139" t="s">
        <v>111</v>
      </c>
      <c r="Y5" s="75"/>
      <c r="Z5" s="75"/>
      <c r="AA5" s="75"/>
      <c r="AB5" s="75"/>
      <c r="AC5" s="75"/>
      <c r="AD5" s="75"/>
    </row>
    <row r="6" spans="1:32" x14ac:dyDescent="0.25">
      <c r="A6" s="23"/>
      <c r="B6" s="22" t="s">
        <v>9</v>
      </c>
      <c r="C6" s="17"/>
      <c r="D6" s="16"/>
      <c r="E6" s="104"/>
      <c r="F6" s="105"/>
      <c r="G6" s="18">
        <v>1</v>
      </c>
      <c r="H6" s="18"/>
      <c r="I6" s="18">
        <f>SUM(I4:I4)</f>
        <v>1</v>
      </c>
      <c r="J6" s="17"/>
      <c r="K6" s="17"/>
      <c r="L6" s="17"/>
      <c r="M6" s="18">
        <v>2</v>
      </c>
      <c r="N6" s="18"/>
      <c r="O6" s="18">
        <v>1</v>
      </c>
      <c r="P6" s="18"/>
      <c r="Q6" s="107" t="s">
        <v>112</v>
      </c>
      <c r="R6" s="107" t="s">
        <v>107</v>
      </c>
      <c r="S6" s="107" t="s">
        <v>108</v>
      </c>
      <c r="T6" s="107" t="s">
        <v>107</v>
      </c>
      <c r="U6" s="107" t="s">
        <v>109</v>
      </c>
      <c r="V6" s="36">
        <v>0.27200000000000002</v>
      </c>
      <c r="W6" s="106"/>
      <c r="X6" s="107"/>
      <c r="Y6" s="75"/>
      <c r="Z6" s="75"/>
      <c r="AA6" s="75"/>
      <c r="AB6" s="75"/>
      <c r="AC6" s="75"/>
      <c r="AD6" s="75"/>
    </row>
    <row r="7" spans="1:32" x14ac:dyDescent="0.25">
      <c r="A7" s="23"/>
      <c r="B7" s="108" t="s">
        <v>83</v>
      </c>
      <c r="C7" s="109" t="s">
        <v>85</v>
      </c>
      <c r="D7" s="110"/>
      <c r="E7" s="111"/>
      <c r="F7" s="112"/>
      <c r="G7" s="113"/>
      <c r="H7" s="113"/>
      <c r="I7" s="113"/>
      <c r="J7" s="114"/>
      <c r="K7" s="114"/>
      <c r="L7" s="114"/>
      <c r="M7" s="113"/>
      <c r="N7" s="113"/>
      <c r="O7" s="113"/>
      <c r="P7" s="113"/>
      <c r="Q7" s="148"/>
      <c r="R7" s="148"/>
      <c r="S7" s="148"/>
      <c r="T7" s="148"/>
      <c r="U7" s="148"/>
      <c r="V7" s="113"/>
      <c r="W7" s="110"/>
      <c r="X7" s="115"/>
      <c r="Y7" s="75"/>
      <c r="Z7" s="75"/>
      <c r="AA7" s="75"/>
      <c r="AB7" s="75"/>
      <c r="AC7" s="75"/>
      <c r="AD7" s="75"/>
    </row>
    <row r="8" spans="1:32" x14ac:dyDescent="0.25">
      <c r="A8" s="23"/>
      <c r="B8" s="116"/>
      <c r="C8" s="117"/>
      <c r="D8" s="117"/>
      <c r="E8" s="118"/>
      <c r="F8" s="118"/>
      <c r="G8" s="119"/>
      <c r="H8" s="96"/>
      <c r="I8" s="118"/>
      <c r="J8" s="96"/>
      <c r="K8" s="96"/>
      <c r="L8" s="96"/>
      <c r="M8" s="96"/>
      <c r="N8" s="96"/>
      <c r="O8" s="96"/>
      <c r="P8" s="96"/>
      <c r="Q8" s="149"/>
      <c r="R8" s="149"/>
      <c r="S8" s="149"/>
      <c r="T8" s="149"/>
      <c r="U8" s="149"/>
      <c r="V8" s="96"/>
      <c r="W8" s="96"/>
      <c r="X8" s="120"/>
      <c r="Y8" s="75"/>
      <c r="Z8" s="75"/>
      <c r="AA8" s="75"/>
      <c r="AB8" s="75"/>
      <c r="AC8" s="75"/>
      <c r="AD8" s="75"/>
    </row>
    <row r="9" spans="1:32" x14ac:dyDescent="0.25">
      <c r="A9" s="8"/>
      <c r="B9" s="77" t="s">
        <v>60</v>
      </c>
      <c r="C9" s="22" t="s">
        <v>61</v>
      </c>
      <c r="D9" s="78" t="s">
        <v>62</v>
      </c>
      <c r="E9" s="79" t="s">
        <v>1</v>
      </c>
      <c r="F9" s="24"/>
      <c r="G9" s="80" t="s">
        <v>63</v>
      </c>
      <c r="H9" s="81" t="s">
        <v>64</v>
      </c>
      <c r="I9" s="81" t="s">
        <v>30</v>
      </c>
      <c r="J9" s="17" t="s">
        <v>65</v>
      </c>
      <c r="K9" s="82" t="s">
        <v>66</v>
      </c>
      <c r="L9" s="82" t="s">
        <v>67</v>
      </c>
      <c r="M9" s="80" t="s">
        <v>68</v>
      </c>
      <c r="N9" s="80" t="s">
        <v>29</v>
      </c>
      <c r="O9" s="81" t="s">
        <v>69</v>
      </c>
      <c r="P9" s="80" t="s">
        <v>64</v>
      </c>
      <c r="Q9" s="147" t="s">
        <v>3</v>
      </c>
      <c r="R9" s="147">
        <v>1</v>
      </c>
      <c r="S9" s="147">
        <v>2</v>
      </c>
      <c r="T9" s="147">
        <v>3</v>
      </c>
      <c r="U9" s="147" t="s">
        <v>70</v>
      </c>
      <c r="V9" s="17" t="s">
        <v>21</v>
      </c>
      <c r="W9" s="16" t="s">
        <v>71</v>
      </c>
      <c r="X9" s="16" t="s">
        <v>72</v>
      </c>
      <c r="Y9" s="75"/>
      <c r="Z9" s="75"/>
      <c r="AA9" s="75"/>
      <c r="AB9" s="75"/>
      <c r="AC9" s="75"/>
      <c r="AD9" s="75"/>
    </row>
    <row r="10" spans="1:32" x14ac:dyDescent="0.25">
      <c r="A10" s="8"/>
      <c r="B10" s="83" t="s">
        <v>74</v>
      </c>
      <c r="C10" s="137" t="s">
        <v>119</v>
      </c>
      <c r="D10" s="84" t="s">
        <v>73</v>
      </c>
      <c r="E10" s="138" t="s">
        <v>46</v>
      </c>
      <c r="F10" s="53"/>
      <c r="G10" s="85">
        <v>1</v>
      </c>
      <c r="H10" s="86"/>
      <c r="I10" s="85"/>
      <c r="J10" s="87" t="s">
        <v>75</v>
      </c>
      <c r="K10" s="87">
        <v>8</v>
      </c>
      <c r="L10" s="87"/>
      <c r="M10" s="87">
        <v>1</v>
      </c>
      <c r="N10" s="85"/>
      <c r="O10" s="86"/>
      <c r="P10" s="85"/>
      <c r="Q10" s="143" t="s">
        <v>113</v>
      </c>
      <c r="R10" s="143" t="s">
        <v>107</v>
      </c>
      <c r="S10" s="143" t="s">
        <v>108</v>
      </c>
      <c r="T10" s="143" t="s">
        <v>108</v>
      </c>
      <c r="U10" s="143"/>
      <c r="V10" s="88">
        <v>0.25</v>
      </c>
      <c r="W10" s="83" t="s">
        <v>76</v>
      </c>
      <c r="X10" s="85">
        <v>1013</v>
      </c>
      <c r="Y10" s="75"/>
      <c r="Z10" s="75"/>
      <c r="AA10" s="75"/>
      <c r="AB10" s="75"/>
      <c r="AC10" s="75"/>
      <c r="AD10" s="75"/>
    </row>
    <row r="11" spans="1:32" x14ac:dyDescent="0.25">
      <c r="A11" s="23"/>
      <c r="B11" s="89"/>
      <c r="C11" s="1"/>
      <c r="D11" s="89"/>
      <c r="E11" s="9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50"/>
      <c r="R11" s="150"/>
      <c r="S11" s="150"/>
      <c r="T11" s="150"/>
      <c r="U11" s="150"/>
      <c r="V11" s="1"/>
      <c r="W11" s="89"/>
      <c r="X11" s="1"/>
      <c r="Y11" s="75"/>
      <c r="Z11" s="75"/>
      <c r="AA11" s="75"/>
      <c r="AB11" s="75"/>
      <c r="AC11" s="75"/>
      <c r="AD11" s="75"/>
    </row>
    <row r="12" spans="1:32" s="91" customFormat="1" ht="18.75" customHeight="1" x14ac:dyDescent="0.2">
      <c r="A12" s="8"/>
      <c r="B12" s="123" t="s">
        <v>93</v>
      </c>
      <c r="C12" s="73"/>
      <c r="D12" s="74"/>
      <c r="E12" s="74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144"/>
      <c r="R12" s="144"/>
      <c r="S12" s="144"/>
      <c r="T12" s="144"/>
      <c r="U12" s="144"/>
      <c r="V12" s="73"/>
      <c r="W12" s="74"/>
      <c r="X12" s="32"/>
      <c r="Y12" s="24"/>
      <c r="Z12" s="24"/>
      <c r="AA12" s="24"/>
      <c r="AB12" s="24"/>
      <c r="AC12" s="24"/>
      <c r="AD12" s="24"/>
      <c r="AE12" s="24"/>
      <c r="AF12" s="24"/>
    </row>
    <row r="13" spans="1:32" s="124" customFormat="1" ht="15" customHeight="1" x14ac:dyDescent="0.2">
      <c r="A13" s="23"/>
      <c r="B13" s="77" t="s">
        <v>77</v>
      </c>
      <c r="C13" s="22" t="s">
        <v>94</v>
      </c>
      <c r="D13" s="78" t="s">
        <v>62</v>
      </c>
      <c r="E13" s="79" t="s">
        <v>1</v>
      </c>
      <c r="F13" s="43"/>
      <c r="G13" s="80" t="s">
        <v>63</v>
      </c>
      <c r="H13" s="81" t="s">
        <v>64</v>
      </c>
      <c r="I13" s="81" t="s">
        <v>30</v>
      </c>
      <c r="J13" s="17" t="s">
        <v>65</v>
      </c>
      <c r="K13" s="82" t="s">
        <v>66</v>
      </c>
      <c r="L13" s="82" t="s">
        <v>67</v>
      </c>
      <c r="M13" s="80" t="s">
        <v>68</v>
      </c>
      <c r="N13" s="80" t="s">
        <v>29</v>
      </c>
      <c r="O13" s="81" t="s">
        <v>69</v>
      </c>
      <c r="P13" s="80" t="s">
        <v>64</v>
      </c>
      <c r="Q13" s="147" t="s">
        <v>3</v>
      </c>
      <c r="R13" s="147">
        <v>1</v>
      </c>
      <c r="S13" s="147">
        <v>2</v>
      </c>
      <c r="T13" s="147">
        <v>3</v>
      </c>
      <c r="U13" s="147" t="s">
        <v>70</v>
      </c>
      <c r="V13" s="17" t="s">
        <v>95</v>
      </c>
      <c r="W13" s="16" t="s">
        <v>71</v>
      </c>
      <c r="X13" s="16" t="s">
        <v>72</v>
      </c>
      <c r="Y13" s="24"/>
      <c r="Z13" s="24"/>
      <c r="AA13" s="24"/>
      <c r="AB13" s="24"/>
      <c r="AC13" s="24"/>
      <c r="AD13" s="24"/>
      <c r="AE13" s="24"/>
      <c r="AF13" s="24"/>
    </row>
    <row r="14" spans="1:32" s="124" customFormat="1" ht="15" customHeight="1" x14ac:dyDescent="0.2">
      <c r="A14" s="23"/>
      <c r="B14" s="132" t="s">
        <v>96</v>
      </c>
      <c r="C14" s="133" t="s">
        <v>97</v>
      </c>
      <c r="D14" s="132" t="s">
        <v>98</v>
      </c>
      <c r="E14" s="132" t="s">
        <v>91</v>
      </c>
      <c r="F14" s="125"/>
      <c r="G14" s="134">
        <v>1</v>
      </c>
      <c r="H14" s="134"/>
      <c r="I14" s="134"/>
      <c r="J14" s="135"/>
      <c r="K14" s="134" t="s">
        <v>84</v>
      </c>
      <c r="L14" s="27"/>
      <c r="M14" s="27">
        <v>1</v>
      </c>
      <c r="N14" s="135"/>
      <c r="O14" s="27" t="s">
        <v>114</v>
      </c>
      <c r="P14" s="27"/>
      <c r="Q14" s="135" t="s">
        <v>117</v>
      </c>
      <c r="R14" s="27"/>
      <c r="S14" s="27"/>
      <c r="T14" s="27" t="s">
        <v>115</v>
      </c>
      <c r="U14" s="27" t="s">
        <v>116</v>
      </c>
      <c r="V14" s="136">
        <v>0.375</v>
      </c>
      <c r="W14" s="132" t="s">
        <v>99</v>
      </c>
      <c r="X14" s="27">
        <v>804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126" t="s">
        <v>83</v>
      </c>
      <c r="C15" s="127" t="s">
        <v>100</v>
      </c>
      <c r="D15" s="128"/>
      <c r="E15" s="114"/>
      <c r="F15" s="113"/>
      <c r="G15" s="129"/>
      <c r="H15" s="114"/>
      <c r="I15" s="110"/>
      <c r="J15" s="114"/>
      <c r="K15" s="114"/>
      <c r="L15" s="114"/>
      <c r="M15" s="114"/>
      <c r="N15" s="114"/>
      <c r="O15" s="114"/>
      <c r="P15" s="114"/>
      <c r="Q15" s="151"/>
      <c r="R15" s="152"/>
      <c r="S15" s="151"/>
      <c r="T15" s="151"/>
      <c r="U15" s="151"/>
      <c r="V15" s="114"/>
      <c r="W15" s="127"/>
      <c r="X15" s="115"/>
      <c r="Y15" s="75"/>
      <c r="Z15" s="75"/>
      <c r="AA15" s="75"/>
      <c r="AB15" s="75"/>
      <c r="AC15" s="75"/>
      <c r="AD15" s="75"/>
    </row>
    <row r="16" spans="1:32" x14ac:dyDescent="0.25">
      <c r="A16" s="23"/>
      <c r="B16" s="130"/>
      <c r="C16" s="118"/>
      <c r="D16" s="117"/>
      <c r="E16" s="131"/>
      <c r="F16" s="131"/>
      <c r="G16" s="118"/>
      <c r="H16" s="96"/>
      <c r="I16" s="96"/>
      <c r="J16" s="96"/>
      <c r="K16" s="96"/>
      <c r="L16" s="96"/>
      <c r="M16" s="118"/>
      <c r="N16" s="96"/>
      <c r="O16" s="96"/>
      <c r="P16" s="96"/>
      <c r="Q16" s="149"/>
      <c r="R16" s="153"/>
      <c r="S16" s="149"/>
      <c r="T16" s="149"/>
      <c r="U16" s="149"/>
      <c r="V16" s="96"/>
      <c r="W16" s="118"/>
      <c r="X16" s="120"/>
      <c r="Y16" s="75"/>
      <c r="Z16" s="75"/>
      <c r="AA16" s="75"/>
      <c r="AB16" s="75"/>
      <c r="AC16" s="75"/>
      <c r="AD16" s="75"/>
    </row>
    <row r="17" spans="1:32" s="124" customFormat="1" ht="15" customHeight="1" x14ac:dyDescent="0.25">
      <c r="A17" s="23"/>
      <c r="B17" s="89"/>
      <c r="C17" s="1"/>
      <c r="D17" s="89"/>
      <c r="E17" s="90"/>
      <c r="F17" s="42"/>
      <c r="G17" s="1"/>
      <c r="H17" s="43"/>
      <c r="I17" s="1"/>
      <c r="J17" s="24"/>
      <c r="K17" s="24"/>
      <c r="L17" s="24"/>
      <c r="M17" s="1"/>
      <c r="N17" s="1"/>
      <c r="O17" s="1"/>
      <c r="P17" s="1"/>
      <c r="Q17" s="150"/>
      <c r="R17" s="150"/>
      <c r="S17" s="150"/>
      <c r="T17" s="150"/>
      <c r="U17" s="150"/>
      <c r="V17" s="1"/>
      <c r="W17" s="89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89"/>
      <c r="C18" s="1"/>
      <c r="D18" s="89"/>
      <c r="E18" s="9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89"/>
      <c r="X18" s="1"/>
      <c r="Y18" s="75"/>
      <c r="Z18" s="75"/>
      <c r="AA18" s="75"/>
      <c r="AB18" s="75"/>
      <c r="AC18" s="75"/>
      <c r="AD18" s="75"/>
    </row>
    <row r="19" spans="1:32" x14ac:dyDescent="0.25">
      <c r="A19" s="23"/>
      <c r="B19" s="89"/>
      <c r="C19" s="1"/>
      <c r="D19" s="89"/>
      <c r="E19" s="9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89"/>
      <c r="X19" s="1"/>
      <c r="Y19" s="75"/>
      <c r="Z19" s="75"/>
      <c r="AA19" s="75"/>
      <c r="AB19" s="75"/>
      <c r="AC19" s="75"/>
      <c r="AD19" s="75"/>
    </row>
    <row r="20" spans="1:32" x14ac:dyDescent="0.25">
      <c r="A20" s="23"/>
      <c r="B20" s="89"/>
      <c r="C20" s="1"/>
      <c r="D20" s="89"/>
      <c r="E20" s="9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89"/>
      <c r="X20" s="1"/>
      <c r="Y20" s="75"/>
      <c r="Z20" s="75"/>
      <c r="AA20" s="75"/>
      <c r="AB20" s="75"/>
      <c r="AC20" s="75"/>
      <c r="AD20" s="75"/>
    </row>
    <row r="21" spans="1:32" x14ac:dyDescent="0.25">
      <c r="A21" s="23"/>
      <c r="B21" s="89"/>
      <c r="C21" s="1"/>
      <c r="D21" s="89"/>
      <c r="E21" s="9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89"/>
      <c r="X21" s="1"/>
      <c r="Y21" s="75"/>
      <c r="Z21" s="75"/>
      <c r="AA21" s="75"/>
      <c r="AB21" s="75"/>
      <c r="AC21" s="75"/>
      <c r="AD21" s="75"/>
    </row>
    <row r="22" spans="1:32" x14ac:dyDescent="0.25">
      <c r="A22" s="23"/>
      <c r="B22" s="89"/>
      <c r="C22" s="1"/>
      <c r="D22" s="89"/>
      <c r="E22" s="9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89"/>
      <c r="X22" s="1"/>
      <c r="Y22" s="75"/>
      <c r="Z22" s="75"/>
      <c r="AA22" s="75"/>
      <c r="AB22" s="75"/>
      <c r="AC22" s="75"/>
      <c r="AD22" s="75"/>
    </row>
    <row r="23" spans="1:32" x14ac:dyDescent="0.25">
      <c r="A23" s="23"/>
      <c r="B23" s="89"/>
      <c r="C23" s="1"/>
      <c r="D23" s="89"/>
      <c r="E23" s="9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89"/>
      <c r="X23" s="1"/>
      <c r="Y23" s="75"/>
      <c r="Z23" s="75"/>
      <c r="AA23" s="75"/>
      <c r="AB23" s="75"/>
      <c r="AC23" s="75"/>
      <c r="AD23" s="75"/>
    </row>
    <row r="24" spans="1:32" x14ac:dyDescent="0.25">
      <c r="A24" s="23"/>
      <c r="B24" s="89"/>
      <c r="C24" s="1"/>
      <c r="D24" s="89"/>
      <c r="E24" s="9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89"/>
      <c r="X24" s="1"/>
      <c r="Y24" s="75"/>
      <c r="Z24" s="75"/>
      <c r="AA24" s="75"/>
      <c r="AB24" s="75"/>
      <c r="AC24" s="75"/>
      <c r="AD24" s="75"/>
    </row>
    <row r="25" spans="1:32" x14ac:dyDescent="0.25">
      <c r="A25" s="23"/>
      <c r="B25" s="89"/>
      <c r="C25" s="1"/>
      <c r="D25" s="89"/>
      <c r="E25" s="9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89"/>
      <c r="X25" s="1"/>
      <c r="Y25" s="75"/>
      <c r="Z25" s="75"/>
      <c r="AA25" s="75"/>
      <c r="AB25" s="75"/>
      <c r="AC25" s="75"/>
      <c r="AD25" s="75"/>
    </row>
    <row r="26" spans="1:32" x14ac:dyDescent="0.25">
      <c r="A26" s="23"/>
      <c r="B26" s="89"/>
      <c r="C26" s="1"/>
      <c r="D26" s="89"/>
      <c r="E26" s="9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89"/>
      <c r="X26" s="1"/>
      <c r="Y26" s="75"/>
      <c r="Z26" s="75"/>
      <c r="AA26" s="75"/>
      <c r="AB26" s="75"/>
      <c r="AC26" s="75"/>
      <c r="AD26" s="75"/>
    </row>
    <row r="27" spans="1:32" x14ac:dyDescent="0.25">
      <c r="A27" s="23"/>
      <c r="B27" s="89"/>
      <c r="C27" s="1"/>
      <c r="D27" s="89"/>
      <c r="E27" s="9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89"/>
      <c r="X27" s="1"/>
      <c r="Y27" s="75"/>
      <c r="Z27" s="75"/>
      <c r="AA27" s="75"/>
      <c r="AB27" s="75"/>
      <c r="AC27" s="75"/>
      <c r="AD27" s="75"/>
    </row>
    <row r="28" spans="1:32" x14ac:dyDescent="0.25">
      <c r="A28" s="23"/>
      <c r="B28" s="89"/>
      <c r="C28" s="1"/>
      <c r="D28" s="89"/>
      <c r="E28" s="9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89"/>
      <c r="X28" s="1"/>
      <c r="Y28" s="75"/>
      <c r="Z28" s="75"/>
      <c r="AA28" s="75"/>
      <c r="AB28" s="75"/>
      <c r="AC28" s="75"/>
      <c r="AD28" s="75"/>
    </row>
    <row r="29" spans="1:32" x14ac:dyDescent="0.25">
      <c r="A29" s="23"/>
      <c r="B29" s="89"/>
      <c r="C29" s="1"/>
      <c r="D29" s="89"/>
      <c r="E29" s="9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89"/>
      <c r="X29" s="1"/>
      <c r="Y29" s="75"/>
      <c r="Z29" s="75"/>
      <c r="AA29" s="75"/>
      <c r="AB29" s="75"/>
      <c r="AC29" s="75"/>
      <c r="AD29" s="75"/>
    </row>
    <row r="30" spans="1:32" x14ac:dyDescent="0.25">
      <c r="A30" s="23"/>
      <c r="B30" s="89"/>
      <c r="C30" s="1"/>
      <c r="D30" s="89"/>
      <c r="E30" s="9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89"/>
      <c r="X30" s="1"/>
      <c r="Y30" s="75"/>
      <c r="Z30" s="75"/>
      <c r="AA30" s="75"/>
      <c r="AB30" s="75"/>
      <c r="AC30" s="75"/>
      <c r="AD30" s="75"/>
    </row>
    <row r="31" spans="1:32" x14ac:dyDescent="0.25">
      <c r="A31" s="23"/>
      <c r="B31" s="89"/>
      <c r="C31" s="1"/>
      <c r="D31" s="89"/>
      <c r="E31" s="9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89"/>
      <c r="X31" s="1"/>
      <c r="Y31" s="75"/>
      <c r="Z31" s="75"/>
      <c r="AA31" s="75"/>
      <c r="AB31" s="75"/>
      <c r="AC31" s="75"/>
      <c r="AD31" s="75"/>
    </row>
    <row r="32" spans="1:32" x14ac:dyDescent="0.25">
      <c r="A32" s="23"/>
      <c r="B32" s="89"/>
      <c r="C32" s="1"/>
      <c r="D32" s="89"/>
      <c r="E32" s="9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89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9"/>
      <c r="C33" s="1"/>
      <c r="D33" s="89"/>
      <c r="E33" s="9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89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9"/>
      <c r="C34" s="1"/>
      <c r="D34" s="89"/>
      <c r="E34" s="9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89"/>
      <c r="X34" s="1"/>
      <c r="Y34" s="75"/>
      <c r="Z34" s="75"/>
      <c r="AA34" s="75"/>
      <c r="AB34" s="75"/>
      <c r="AC34" s="75"/>
      <c r="AD34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2020-09-09T13:40:48Z</dcterms:modified>
</cp:coreProperties>
</file>