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0" i="1"/>
  <c r="O9" i="1"/>
  <c r="M11" i="1"/>
  <c r="M10" i="1"/>
  <c r="M9" i="1"/>
  <c r="M8" i="1"/>
  <c r="O7" i="1"/>
  <c r="O13" i="1" s="1"/>
  <c r="M7" i="1"/>
  <c r="M13" i="1"/>
  <c r="AE13" i="1"/>
  <c r="AD13" i="1"/>
  <c r="AC13" i="1"/>
  <c r="AB13" i="1"/>
  <c r="AA13" i="1"/>
  <c r="Z13" i="1"/>
  <c r="Y13" i="1"/>
  <c r="I19" i="1"/>
  <c r="N19" i="1" s="1"/>
  <c r="X13" i="1"/>
  <c r="H19" i="1"/>
  <c r="L19" i="1" s="1"/>
  <c r="W13" i="1"/>
  <c r="G19" i="1"/>
  <c r="V13" i="1"/>
  <c r="F19" i="1"/>
  <c r="U13" i="1"/>
  <c r="E19" i="1"/>
  <c r="T13" i="1"/>
  <c r="I18" i="1" s="1"/>
  <c r="S13" i="1"/>
  <c r="H18" i="1"/>
  <c r="R13" i="1"/>
  <c r="G18" i="1" s="1"/>
  <c r="Q13" i="1"/>
  <c r="F18" i="1"/>
  <c r="K18" i="1" s="1"/>
  <c r="P13" i="1"/>
  <c r="E18" i="1" s="1"/>
  <c r="L13" i="1"/>
  <c r="K13" i="1"/>
  <c r="J13" i="1"/>
  <c r="I13" i="1"/>
  <c r="I17" i="1"/>
  <c r="I20" i="1" s="1"/>
  <c r="H13" i="1"/>
  <c r="H17" i="1"/>
  <c r="H20" i="1" s="1"/>
  <c r="G13" i="1"/>
  <c r="G17" i="1"/>
  <c r="G20" i="1" s="1"/>
  <c r="F13" i="1"/>
  <c r="F17" i="1"/>
  <c r="E13" i="1"/>
  <c r="E17" i="1"/>
  <c r="D14" i="1"/>
  <c r="K17" i="1"/>
  <c r="M17" i="1"/>
  <c r="L17" i="1"/>
  <c r="M19" i="1"/>
  <c r="K19" i="1"/>
  <c r="F20" i="1"/>
  <c r="O17" i="1" l="1"/>
  <c r="O20" i="1" s="1"/>
  <c r="N20" i="1" s="1"/>
  <c r="N13" i="1"/>
  <c r="N17" i="1" s="1"/>
  <c r="L20" i="1"/>
  <c r="M20" i="1"/>
  <c r="L18" i="1"/>
  <c r="E20" i="1"/>
  <c r="K20" i="1" s="1"/>
  <c r="N18" i="1"/>
  <c r="M18" i="1"/>
</calcChain>
</file>

<file path=xl/sharedStrings.xml><?xml version="1.0" encoding="utf-8"?>
<sst xmlns="http://schemas.openxmlformats.org/spreadsheetml/2006/main" count="97" uniqueCount="68">
  <si>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</si>
  <si>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</si>
  <si>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</si>
  <si>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</si>
  <si>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</si>
  <si>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</si>
  <si>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</si>
  <si>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</si>
  <si>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</si>
  <si>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</si>
  <si>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</si>
  <si>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</si>
  <si>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</si>
  <si>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</si>
  <si>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</si>
  <si>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</si>
  <si>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</si>
  <si>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</si>
  <si>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</si>
  <si>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</si>
  <si>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</si>
  <si>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</si>
  <si>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</si>
  <si>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</si>
  <si>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</si>
  <si>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</si>
  <si>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</si>
  <si>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</si>
  <si>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</si>
  <si>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</si>
  <si>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</si>
  <si>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</si>
  <si>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</si>
  <si>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</si>
  <si>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</si>
  <si>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Elina Malo</t>
  </si>
  <si>
    <t>10.11.1981</t>
  </si>
  <si>
    <t>SiiPe</t>
  </si>
  <si>
    <t>TyTe</t>
  </si>
  <si>
    <t>4.</t>
  </si>
  <si>
    <t>8.</t>
  </si>
  <si>
    <t>9.</t>
  </si>
  <si>
    <t>7.</t>
  </si>
  <si>
    <t>play off</t>
  </si>
  <si>
    <t>-----</t>
  </si>
  <si>
    <t>karsintasarja</t>
  </si>
  <si>
    <t>jatkosarja</t>
  </si>
  <si>
    <t>5.</t>
  </si>
  <si>
    <t>ykköspesis</t>
  </si>
  <si>
    <t>TyTe = Tyrnävän Tempaus  (1922)</t>
  </si>
  <si>
    <t>SiiPe = Siilinjärven Pesis  (1987)</t>
  </si>
  <si>
    <t>ENSIMMÄISET</t>
  </si>
  <si>
    <t>Ottelu</t>
  </si>
  <si>
    <t>1.  ottelu</t>
  </si>
  <si>
    <t>Lyöty juoksu</t>
  </si>
  <si>
    <t>Tuotu juoksu</t>
  </si>
  <si>
    <t>Kunnari</t>
  </si>
  <si>
    <t>14.05. 2003  Pesä Ysit - SiiPe  0-1  (2-4, 1-1)</t>
  </si>
  <si>
    <t xml:space="preserve">  19 v   6 kk   4 pv</t>
  </si>
  <si>
    <t>7.  ottelu</t>
  </si>
  <si>
    <t>29.06. 2003  Kirittäret - SiiPe  2-1  (5-2, 1-4, 0-0, 2-1)</t>
  </si>
  <si>
    <t xml:space="preserve">  19 v   7 kk 19 pv</t>
  </si>
  <si>
    <t>9.  ottelu</t>
  </si>
  <si>
    <t>06.07. 2003  Fera - SiiPe  0-1  (0-5, 4-4)</t>
  </si>
  <si>
    <t xml:space="preserve">  19 v   7 kk 26 pv</t>
  </si>
  <si>
    <t>12.  ottelu</t>
  </si>
  <si>
    <t>16.07. 2003  Lippo - SiiPe  0-2  (1-11, 1-16)</t>
  </si>
  <si>
    <t xml:space="preserve">  19 v   8 kk   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</si>
</sst>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3" borderId="2" xfId="0" applyFont="1" applyFill="1" applyBorder="1"/>
    <xf numFmtId="0" fontId="1" fillId="8" borderId="12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3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8.1406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6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4">
        <v>2001</v>
      </c>
      <c r="C4" s="65"/>
      <c r="D4" s="66" t="s">
        <v>37</v>
      </c>
      <c r="E4" s="64"/>
      <c r="F4" s="67" t="s">
        <v>48</v>
      </c>
      <c r="G4" s="68"/>
      <c r="H4" s="65"/>
      <c r="I4" s="64"/>
      <c r="J4" s="64"/>
      <c r="K4" s="64"/>
      <c r="L4" s="64"/>
      <c r="M4" s="64"/>
      <c r="N4" s="6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55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4">
        <v>2002</v>
      </c>
      <c r="C5" s="65"/>
      <c r="D5" s="66" t="s">
        <v>37</v>
      </c>
      <c r="E5" s="64"/>
      <c r="F5" s="67" t="s">
        <v>48</v>
      </c>
      <c r="G5" s="68"/>
      <c r="H5" s="65"/>
      <c r="I5" s="64"/>
      <c r="J5" s="64"/>
      <c r="K5" s="64"/>
      <c r="L5" s="64"/>
      <c r="M5" s="64"/>
      <c r="N5" s="6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55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4">
        <v>2003</v>
      </c>
      <c r="C6" s="65"/>
      <c r="D6" s="66" t="s">
        <v>37</v>
      </c>
      <c r="E6" s="64"/>
      <c r="F6" s="67" t="s">
        <v>48</v>
      </c>
      <c r="G6" s="68"/>
      <c r="H6" s="65"/>
      <c r="I6" s="64"/>
      <c r="J6" s="64"/>
      <c r="K6" s="64"/>
      <c r="L6" s="64"/>
      <c r="M6" s="64"/>
      <c r="N6" s="69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55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2003</v>
      </c>
      <c r="C7" s="42" t="s">
        <v>39</v>
      </c>
      <c r="D7" s="41" t="s">
        <v>37</v>
      </c>
      <c r="E7" s="27">
        <v>15</v>
      </c>
      <c r="F7" s="27">
        <v>1</v>
      </c>
      <c r="G7" s="27">
        <v>3</v>
      </c>
      <c r="H7" s="27">
        <v>4</v>
      </c>
      <c r="I7" s="27">
        <v>19</v>
      </c>
      <c r="J7" s="27">
        <v>9</v>
      </c>
      <c r="K7" s="27">
        <v>4</v>
      </c>
      <c r="L7" s="27">
        <v>2</v>
      </c>
      <c r="M7" s="27">
        <f>PRODUCT(F7+G7)</f>
        <v>4</v>
      </c>
      <c r="N7" s="29">
        <v>0.28399999999999997</v>
      </c>
      <c r="O7" s="25">
        <f>PRODUCT(I7/N7)</f>
        <v>66.901408450704238</v>
      </c>
      <c r="P7" s="27">
        <v>15</v>
      </c>
      <c r="Q7" s="27">
        <v>0</v>
      </c>
      <c r="R7" s="27">
        <v>1</v>
      </c>
      <c r="S7" s="27">
        <v>5</v>
      </c>
      <c r="T7" s="27">
        <v>22</v>
      </c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55" t="s">
        <v>43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2004</v>
      </c>
      <c r="C8" s="42" t="s">
        <v>40</v>
      </c>
      <c r="D8" s="41" t="s">
        <v>38</v>
      </c>
      <c r="E8" s="27">
        <v>1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f>PRODUCT(F8+G8)</f>
        <v>0</v>
      </c>
      <c r="N8" s="63" t="s">
        <v>44</v>
      </c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5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2005</v>
      </c>
      <c r="C9" s="42" t="s">
        <v>41</v>
      </c>
      <c r="D9" s="41" t="s">
        <v>38</v>
      </c>
      <c r="E9" s="27">
        <v>20</v>
      </c>
      <c r="F9" s="27">
        <v>1</v>
      </c>
      <c r="G9" s="27">
        <v>14</v>
      </c>
      <c r="H9" s="27">
        <v>5</v>
      </c>
      <c r="I9" s="27">
        <v>55</v>
      </c>
      <c r="J9" s="27">
        <v>16</v>
      </c>
      <c r="K9" s="27">
        <v>9</v>
      </c>
      <c r="L9" s="27">
        <v>15</v>
      </c>
      <c r="M9" s="27">
        <f>PRODUCT(F9+G9)</f>
        <v>15</v>
      </c>
      <c r="N9" s="29">
        <v>0.47799999999999998</v>
      </c>
      <c r="O9" s="25">
        <f>PRODUCT(I9/N9)</f>
        <v>115.06276150627616</v>
      </c>
      <c r="P9" s="27"/>
      <c r="Q9" s="27"/>
      <c r="R9" s="27"/>
      <c r="S9" s="27"/>
      <c r="T9" s="27"/>
      <c r="U9" s="30">
        <v>6</v>
      </c>
      <c r="V9" s="30">
        <v>0</v>
      </c>
      <c r="W9" s="30">
        <v>6</v>
      </c>
      <c r="X9" s="30">
        <v>1</v>
      </c>
      <c r="Y9" s="30">
        <v>11</v>
      </c>
      <c r="Z9" s="27"/>
      <c r="AA9" s="27"/>
      <c r="AB9" s="27"/>
      <c r="AC9" s="27"/>
      <c r="AD9" s="27"/>
      <c r="AE9" s="27"/>
      <c r="AF9" s="50" t="s">
        <v>45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2006</v>
      </c>
      <c r="C10" s="42" t="s">
        <v>42</v>
      </c>
      <c r="D10" s="41" t="s">
        <v>38</v>
      </c>
      <c r="E10" s="27">
        <v>15</v>
      </c>
      <c r="F10" s="27">
        <v>1</v>
      </c>
      <c r="G10" s="27">
        <v>25</v>
      </c>
      <c r="H10" s="27">
        <v>4</v>
      </c>
      <c r="I10" s="27">
        <v>45</v>
      </c>
      <c r="J10" s="27">
        <v>0</v>
      </c>
      <c r="K10" s="27">
        <v>2</v>
      </c>
      <c r="L10" s="27">
        <v>17</v>
      </c>
      <c r="M10" s="27">
        <f>PRODUCT(F10+G10)</f>
        <v>26</v>
      </c>
      <c r="N10" s="63">
        <v>0.40500000000000003</v>
      </c>
      <c r="O10" s="25">
        <f>PRODUCT(I10/N10)</f>
        <v>111.1111111111111</v>
      </c>
      <c r="P10" s="27">
        <v>7</v>
      </c>
      <c r="Q10" s="27">
        <v>1</v>
      </c>
      <c r="R10" s="27">
        <v>7</v>
      </c>
      <c r="S10" s="27">
        <v>3</v>
      </c>
      <c r="T10" s="27">
        <v>26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55" t="s">
        <v>46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2007</v>
      </c>
      <c r="C11" s="42" t="s">
        <v>47</v>
      </c>
      <c r="D11" s="41" t="s">
        <v>38</v>
      </c>
      <c r="E11" s="27">
        <v>20</v>
      </c>
      <c r="F11" s="27">
        <v>2</v>
      </c>
      <c r="G11" s="27">
        <v>9</v>
      </c>
      <c r="H11" s="27">
        <v>4</v>
      </c>
      <c r="I11" s="27">
        <v>57</v>
      </c>
      <c r="J11" s="27">
        <v>11</v>
      </c>
      <c r="K11" s="27">
        <v>16</v>
      </c>
      <c r="L11" s="27">
        <v>19</v>
      </c>
      <c r="M11" s="27">
        <f>PRODUCT(F11+G11)</f>
        <v>11</v>
      </c>
      <c r="N11" s="29">
        <v>0.45200000000000001</v>
      </c>
      <c r="O11" s="25">
        <f>PRODUCT(I11/N11)</f>
        <v>126.10619469026548</v>
      </c>
      <c r="P11" s="27">
        <v>7</v>
      </c>
      <c r="Q11" s="27">
        <v>0</v>
      </c>
      <c r="R11" s="27">
        <v>4</v>
      </c>
      <c r="S11" s="27">
        <v>1</v>
      </c>
      <c r="T11" s="27">
        <v>11</v>
      </c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55" t="s">
        <v>46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>
        <v>2008</v>
      </c>
      <c r="C12" s="65"/>
      <c r="D12" s="66" t="s">
        <v>38</v>
      </c>
      <c r="E12" s="64"/>
      <c r="F12" s="67" t="s">
        <v>48</v>
      </c>
      <c r="G12" s="68"/>
      <c r="H12" s="65"/>
      <c r="I12" s="64"/>
      <c r="J12" s="64"/>
      <c r="K12" s="64"/>
      <c r="L12" s="64"/>
      <c r="M12" s="64"/>
      <c r="N12" s="69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5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71</v>
      </c>
      <c r="F13" s="19">
        <f t="shared" si="0"/>
        <v>5</v>
      </c>
      <c r="G13" s="19">
        <f t="shared" si="0"/>
        <v>51</v>
      </c>
      <c r="H13" s="19">
        <f t="shared" si="0"/>
        <v>17</v>
      </c>
      <c r="I13" s="19">
        <f t="shared" si="0"/>
        <v>176</v>
      </c>
      <c r="J13" s="19">
        <f t="shared" si="0"/>
        <v>36</v>
      </c>
      <c r="K13" s="19">
        <f t="shared" si="0"/>
        <v>31</v>
      </c>
      <c r="L13" s="19">
        <f t="shared" si="0"/>
        <v>53</v>
      </c>
      <c r="M13" s="19">
        <f t="shared" si="0"/>
        <v>56</v>
      </c>
      <c r="N13" s="31">
        <f>PRODUCT(I13/O13)</f>
        <v>0.41986588191091168</v>
      </c>
      <c r="O13" s="32">
        <f t="shared" ref="O13:AE13" si="1">SUM(O4:O12)</f>
        <v>419.18147575835701</v>
      </c>
      <c r="P13" s="19">
        <f t="shared" si="1"/>
        <v>29</v>
      </c>
      <c r="Q13" s="19">
        <f t="shared" si="1"/>
        <v>1</v>
      </c>
      <c r="R13" s="19">
        <f t="shared" si="1"/>
        <v>12</v>
      </c>
      <c r="S13" s="19">
        <f t="shared" si="1"/>
        <v>9</v>
      </c>
      <c r="T13" s="19">
        <f t="shared" si="1"/>
        <v>59</v>
      </c>
      <c r="U13" s="19">
        <f t="shared" si="1"/>
        <v>6</v>
      </c>
      <c r="V13" s="19">
        <f t="shared" si="1"/>
        <v>0</v>
      </c>
      <c r="W13" s="19">
        <f t="shared" si="1"/>
        <v>6</v>
      </c>
      <c r="X13" s="19">
        <f t="shared" si="1"/>
        <v>1</v>
      </c>
      <c r="Y13" s="19">
        <f t="shared" si="1"/>
        <v>11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8" t="s">
        <v>2</v>
      </c>
      <c r="C14" s="33"/>
      <c r="D14" s="34">
        <f>SUM(F13:H13)+((I13-F13-G13)/3)+(E13/3)+(Z13*25)+(AA13*25)+(AB13*10)+(AC13*25)+(AD13*20)+(AE13*15)</f>
        <v>136.66666666666666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51</v>
      </c>
      <c r="Q16" s="13"/>
      <c r="R16" s="13"/>
      <c r="S16" s="71"/>
      <c r="T16" s="71"/>
      <c r="U16" s="71"/>
      <c r="V16" s="71"/>
      <c r="W16" s="71"/>
      <c r="X16" s="71"/>
      <c r="Y16" s="13"/>
      <c r="Z16" s="13"/>
      <c r="AA16" s="13"/>
      <c r="AB16" s="13"/>
      <c r="AC16" s="13"/>
      <c r="AD16" s="13"/>
      <c r="AE16" s="13"/>
      <c r="AF16" s="42"/>
      <c r="AG16" s="1"/>
      <c r="AH16" s="1"/>
      <c r="AI16" s="25"/>
      <c r="AJ16" s="25"/>
      <c r="AK16" s="9"/>
      <c r="AL16" s="9"/>
    </row>
    <row r="17" spans="1:38" ht="15" customHeight="1" x14ac:dyDescent="0.2">
      <c r="A17" s="1"/>
      <c r="B17" s="41" t="s">
        <v>17</v>
      </c>
      <c r="C17" s="13"/>
      <c r="D17" s="43"/>
      <c r="E17" s="27">
        <f>PRODUCT(E13)</f>
        <v>71</v>
      </c>
      <c r="F17" s="27">
        <f>PRODUCT(F13)</f>
        <v>5</v>
      </c>
      <c r="G17" s="27">
        <f>PRODUCT(G13)</f>
        <v>51</v>
      </c>
      <c r="H17" s="27">
        <f>PRODUCT(H13)</f>
        <v>17</v>
      </c>
      <c r="I17" s="27">
        <f>PRODUCT(I13)</f>
        <v>176</v>
      </c>
      <c r="J17" s="1"/>
      <c r="K17" s="44">
        <f>PRODUCT((F17+G17)/E17)</f>
        <v>0.78873239436619713</v>
      </c>
      <c r="L17" s="44">
        <f>PRODUCT(H17/E17)</f>
        <v>0.23943661971830985</v>
      </c>
      <c r="M17" s="44">
        <f>PRODUCT(I17/E17)</f>
        <v>2.4788732394366195</v>
      </c>
      <c r="N17" s="29">
        <f>PRODUCT(N13)</f>
        <v>0.41986588191091168</v>
      </c>
      <c r="O17" s="25">
        <f>PRODUCT(O13)</f>
        <v>419.18147575835701</v>
      </c>
      <c r="P17" s="72" t="s">
        <v>52</v>
      </c>
      <c r="Q17" s="73"/>
      <c r="R17" s="73"/>
      <c r="S17" s="74" t="s">
        <v>57</v>
      </c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5" t="s">
        <v>53</v>
      </c>
      <c r="AE17" s="74"/>
      <c r="AF17" s="76" t="s">
        <v>58</v>
      </c>
      <c r="AG17" s="1"/>
      <c r="AH17" s="1"/>
      <c r="AI17" s="25"/>
      <c r="AJ17" s="25"/>
      <c r="AK17" s="9"/>
      <c r="AL17" s="9"/>
    </row>
    <row r="18" spans="1:38" ht="15" customHeight="1" x14ac:dyDescent="0.2">
      <c r="A18" s="1"/>
      <c r="B18" s="45" t="s">
        <v>18</v>
      </c>
      <c r="C18" s="46"/>
      <c r="D18" s="47"/>
      <c r="E18" s="27">
        <f>PRODUCT(P13)</f>
        <v>29</v>
      </c>
      <c r="F18" s="27">
        <f>PRODUCT(Q13)</f>
        <v>1</v>
      </c>
      <c r="G18" s="27">
        <f>PRODUCT(R13)</f>
        <v>12</v>
      </c>
      <c r="H18" s="27">
        <f>PRODUCT(S13)</f>
        <v>9</v>
      </c>
      <c r="I18" s="27">
        <f>PRODUCT(T13)</f>
        <v>59</v>
      </c>
      <c r="J18" s="1"/>
      <c r="K18" s="44">
        <f>PRODUCT((F18+G18)/E18)</f>
        <v>0.44827586206896552</v>
      </c>
      <c r="L18" s="44">
        <f>PRODUCT(H18/E18)</f>
        <v>0.31034482758620691</v>
      </c>
      <c r="M18" s="44">
        <f>PRODUCT(I18/E18)</f>
        <v>2.0344827586206895</v>
      </c>
      <c r="N18" s="29">
        <f>PRODUCT(I18/O18)</f>
        <v>0.43382352941176472</v>
      </c>
      <c r="O18" s="70">
        <v>136</v>
      </c>
      <c r="P18" s="77" t="s">
        <v>54</v>
      </c>
      <c r="Q18" s="78"/>
      <c r="R18" s="78"/>
      <c r="S18" s="79" t="s">
        <v>63</v>
      </c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80" t="s">
        <v>62</v>
      </c>
      <c r="AE18" s="79"/>
      <c r="AF18" s="81" t="s">
        <v>64</v>
      </c>
      <c r="AG18" s="1"/>
      <c r="AH18" s="1"/>
      <c r="AI18" s="25"/>
      <c r="AJ18" s="25"/>
      <c r="AK18" s="9"/>
      <c r="AL18" s="9"/>
    </row>
    <row r="19" spans="1:38" ht="15" customHeight="1" x14ac:dyDescent="0.2">
      <c r="A19" s="1"/>
      <c r="B19" s="48" t="s">
        <v>19</v>
      </c>
      <c r="C19" s="49"/>
      <c r="D19" s="50"/>
      <c r="E19" s="30">
        <f>PRODUCT(U13)</f>
        <v>6</v>
      </c>
      <c r="F19" s="30">
        <f>PRODUCT(V13)</f>
        <v>0</v>
      </c>
      <c r="G19" s="30">
        <f>PRODUCT(W13)</f>
        <v>6</v>
      </c>
      <c r="H19" s="30">
        <f>PRODUCT(X13)</f>
        <v>1</v>
      </c>
      <c r="I19" s="30">
        <f>PRODUCT(Y13)</f>
        <v>11</v>
      </c>
      <c r="J19" s="1"/>
      <c r="K19" s="51">
        <f>PRODUCT((F19+G19)/E19)</f>
        <v>1</v>
      </c>
      <c r="L19" s="51">
        <f>PRODUCT(H19/E19)</f>
        <v>0.16666666666666666</v>
      </c>
      <c r="M19" s="51">
        <f>PRODUCT(I19/E19)</f>
        <v>1.8333333333333333</v>
      </c>
      <c r="N19" s="52">
        <f>PRODUCT(I19/O19)</f>
        <v>0.30555555555555558</v>
      </c>
      <c r="O19" s="25">
        <v>36</v>
      </c>
      <c r="P19" s="77" t="s">
        <v>55</v>
      </c>
      <c r="Q19" s="78"/>
      <c r="R19" s="78"/>
      <c r="S19" s="79" t="s">
        <v>60</v>
      </c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80" t="s">
        <v>59</v>
      </c>
      <c r="AE19" s="79"/>
      <c r="AF19" s="81" t="s">
        <v>61</v>
      </c>
      <c r="AG19" s="1"/>
      <c r="AH19" s="1"/>
      <c r="AI19" s="25"/>
      <c r="AJ19" s="25"/>
      <c r="AK19" s="9"/>
      <c r="AL19" s="9"/>
    </row>
    <row r="20" spans="1:38" ht="15" customHeight="1" x14ac:dyDescent="0.2">
      <c r="A20" s="1"/>
      <c r="B20" s="53" t="s">
        <v>20</v>
      </c>
      <c r="C20" s="54"/>
      <c r="D20" s="55"/>
      <c r="E20" s="19">
        <f>SUM(E17:E19)</f>
        <v>106</v>
      </c>
      <c r="F20" s="19">
        <f>SUM(F17:F19)</f>
        <v>6</v>
      </c>
      <c r="G20" s="19">
        <f>SUM(G17:G19)</f>
        <v>69</v>
      </c>
      <c r="H20" s="19">
        <f>SUM(H17:H19)</f>
        <v>27</v>
      </c>
      <c r="I20" s="19">
        <f>SUM(I17:I19)</f>
        <v>246</v>
      </c>
      <c r="J20" s="1"/>
      <c r="K20" s="56">
        <f>PRODUCT((F20+G20)/E20)</f>
        <v>0.70754716981132071</v>
      </c>
      <c r="L20" s="56">
        <f>PRODUCT(H20/E20)</f>
        <v>0.25471698113207547</v>
      </c>
      <c r="M20" s="56">
        <f>PRODUCT(I20/E20)</f>
        <v>2.3207547169811322</v>
      </c>
      <c r="N20" s="31">
        <f>PRODUCT(I20/O20)</f>
        <v>0.41611587995790228</v>
      </c>
      <c r="O20" s="25">
        <f>SUM(O17:O19)</f>
        <v>591.18147575835701</v>
      </c>
      <c r="P20" s="82" t="s">
        <v>56</v>
      </c>
      <c r="Q20" s="83"/>
      <c r="R20" s="83"/>
      <c r="S20" s="84" t="s">
        <v>66</v>
      </c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5" t="s">
        <v>65</v>
      </c>
      <c r="AE20" s="84"/>
      <c r="AF20" s="86" t="s">
        <v>67</v>
      </c>
      <c r="AG20" s="1"/>
      <c r="AH20" s="1"/>
      <c r="AI20" s="25"/>
      <c r="AJ20" s="25"/>
      <c r="AK20" s="9"/>
      <c r="AL20" s="9"/>
    </row>
    <row r="21" spans="1:38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38"/>
      <c r="R21" s="1"/>
      <c r="S21" s="1"/>
      <c r="T21" s="25"/>
      <c r="U21" s="25"/>
      <c r="V21" s="57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25"/>
      <c r="AI21" s="25"/>
      <c r="AJ21" s="25"/>
      <c r="AK21" s="9"/>
      <c r="AL21" s="9"/>
    </row>
    <row r="22" spans="1:38" ht="15" customHeight="1" x14ac:dyDescent="0.25">
      <c r="A22" s="1"/>
      <c r="B22" s="1" t="s">
        <v>34</v>
      </c>
      <c r="C22" s="1"/>
      <c r="D22" s="1" t="s">
        <v>50</v>
      </c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57"/>
      <c r="W22" s="57"/>
      <c r="X22" s="25"/>
      <c r="Y22" s="25"/>
      <c r="Z22" s="25"/>
      <c r="AA22" s="25"/>
      <c r="AB22" s="25"/>
      <c r="AC22" s="25"/>
      <c r="AD22" s="25"/>
      <c r="AE22" s="25"/>
      <c r="AF22" s="25"/>
      <c r="AG22" s="1"/>
      <c r="AH22" s="1"/>
      <c r="AI22" s="25"/>
      <c r="AJ22" s="25"/>
      <c r="AK22" s="9"/>
      <c r="AL22" s="9"/>
    </row>
    <row r="23" spans="1:38" ht="15" customHeight="1" x14ac:dyDescent="0.25">
      <c r="A23" s="1"/>
      <c r="B23" s="1"/>
      <c r="C23" s="1"/>
      <c r="D23" s="1" t="s">
        <v>49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57"/>
      <c r="W23" s="57"/>
      <c r="X23" s="25"/>
      <c r="Y23" s="25"/>
      <c r="Z23" s="25"/>
      <c r="AA23" s="25"/>
      <c r="AB23" s="25"/>
      <c r="AC23" s="25"/>
      <c r="AD23" s="25"/>
      <c r="AE23" s="25"/>
      <c r="AF23" s="25"/>
      <c r="AG23" s="1"/>
      <c r="AH23" s="1"/>
      <c r="AI23" s="25"/>
      <c r="AJ23" s="25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5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5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5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9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8"/>
      <c r="N27" s="58"/>
      <c r="O27" s="25"/>
      <c r="P27" s="1"/>
      <c r="Q27" s="38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5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5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5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5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38"/>
      <c r="R32" s="1"/>
      <c r="S32" s="1"/>
      <c r="T32" s="25"/>
      <c r="U32" s="25"/>
      <c r="V32" s="5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8"/>
      <c r="N33" s="35"/>
      <c r="O33" s="25"/>
      <c r="P33" s="1"/>
      <c r="Q33" s="38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8"/>
      <c r="N34" s="58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7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9"/>
      <c r="AH35" s="59"/>
      <c r="AI35" s="59"/>
      <c r="AJ35" s="59"/>
      <c r="AK35" s="59"/>
      <c r="AL35" s="5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59"/>
      <c r="AI36" s="59"/>
      <c r="AJ36" s="59"/>
      <c r="AK36" s="59"/>
      <c r="AL36" s="59"/>
    </row>
    <row r="37" spans="1:38" ht="15" customHeight="1" x14ac:dyDescent="0.25">
      <c r="A37" s="6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6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5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9"/>
    </row>
    <row r="40" spans="1:38" ht="15" customHeight="1" x14ac:dyDescent="0.25">
      <c r="A40" s="60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8"/>
      <c r="N40" s="35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9"/>
    </row>
    <row r="41" spans="1:38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57"/>
      <c r="W42" s="1"/>
      <c r="X42" s="1"/>
      <c r="Y42" s="1"/>
      <c r="Z42" s="1"/>
      <c r="AA42" s="1"/>
      <c r="AB42" s="25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7"/>
      <c r="W43" s="1"/>
      <c r="X43" s="1"/>
      <c r="Y43" s="1"/>
      <c r="Z43" s="1"/>
      <c r="AA43" s="1"/>
      <c r="AB43" s="25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25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25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25"/>
      <c r="AC46" s="1"/>
      <c r="AD46" s="1"/>
      <c r="AE46" s="1"/>
      <c r="AF4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2019-01-25T22:46:43Z</dcterms:modified>
</cp:coreProperties>
</file>