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11" i="1"/>
  <c r="O15" i="1" s="1"/>
  <c r="O18" i="1" s="1"/>
  <c r="AE11" i="1"/>
  <c r="AD11" i="1"/>
  <c r="AC11" i="1"/>
  <c r="AB11" i="1"/>
  <c r="AA11" i="1"/>
  <c r="Z11" i="1"/>
  <c r="Y11" i="1"/>
  <c r="I17" i="1"/>
  <c r="X11" i="1"/>
  <c r="H17" i="1"/>
  <c r="W11" i="1"/>
  <c r="G17" i="1"/>
  <c r="V11" i="1"/>
  <c r="F17" i="1"/>
  <c r="U11" i="1"/>
  <c r="E17" i="1"/>
  <c r="T11" i="1"/>
  <c r="I16" i="1"/>
  <c r="M16" i="1" s="1"/>
  <c r="S11" i="1"/>
  <c r="H16" i="1" s="1"/>
  <c r="R11" i="1"/>
  <c r="G16" i="1" s="1"/>
  <c r="G18" i="1" s="1"/>
  <c r="Q11" i="1"/>
  <c r="F16" i="1" s="1"/>
  <c r="P11" i="1"/>
  <c r="E16" i="1"/>
  <c r="M11" i="1"/>
  <c r="L11" i="1"/>
  <c r="K11" i="1"/>
  <c r="J11" i="1"/>
  <c r="I11" i="1"/>
  <c r="N11" i="1" s="1"/>
  <c r="N15" i="1" s="1"/>
  <c r="I15" i="1"/>
  <c r="H11" i="1"/>
  <c r="H15" i="1"/>
  <c r="G11" i="1"/>
  <c r="G15" i="1"/>
  <c r="F11" i="1"/>
  <c r="F15" i="1"/>
  <c r="E11" i="1"/>
  <c r="E15" i="1"/>
  <c r="E18" i="1"/>
  <c r="L17" i="1"/>
  <c r="K17" i="1"/>
  <c r="M17" i="1"/>
  <c r="K15" i="1"/>
  <c r="L15" i="1"/>
  <c r="M15" i="1"/>
  <c r="D12" i="1"/>
  <c r="I18" i="1"/>
  <c r="N18" i="1" s="1"/>
  <c r="M18" i="1"/>
  <c r="K16" i="1" l="1"/>
  <c r="F18" i="1"/>
  <c r="K18" i="1" s="1"/>
  <c r="H18" i="1"/>
  <c r="L18" i="1" s="1"/>
  <c r="L16" i="1"/>
</calcChain>
</file>

<file path=xl/sharedStrings.xml><?xml version="1.0" encoding="utf-8"?>
<sst xmlns="http://schemas.openxmlformats.org/spreadsheetml/2006/main" count="86" uniqueCount="57">
  <si>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</si>
  <si>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</si>
  <si>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</si>
  <si>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</si>
  <si>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</si>
  <si>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</si>
  <si>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</si>
  <si>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</si>
  <si>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</si>
  <si>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</si>
  <si>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</si>
  <si>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</si>
  <si>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</si>
  <si>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</si>
  <si>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</si>
  <si>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</si>
  <si>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</si>
  <si>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</si>
  <si>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</si>
  <si>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</si>
  <si>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</si>
  <si>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</si>
  <si>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</si>
  <si>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</si>
  <si>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</si>
  <si>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</si>
  <si>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</si>
  <si>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</si>
  <si>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</si>
  <si>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</si>
  <si>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</si>
  <si>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</si>
  <si>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</si>
  <si>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</si>
  <si>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</si>
  <si>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</si>
  <si>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</si>
  <si>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</si>
  <si>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</si>
  <si>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</si>
  <si>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</si>
  <si>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Emma Luostarinen</t>
  </si>
  <si>
    <t>3.4.1992</t>
  </si>
  <si>
    <t>11.</t>
  </si>
  <si>
    <t>SiiPe</t>
  </si>
  <si>
    <t>alemmat pudotuspelit</t>
  </si>
  <si>
    <t>13.05. 2009  ViU - SiiPe  1-0  (4-2, 3-3)</t>
  </si>
  <si>
    <t>31.05. 2009  SiiPe - Virkiä  0-2  (0-5, 2-4)</t>
  </si>
  <si>
    <t>6.  ottelu</t>
  </si>
  <si>
    <t xml:space="preserve">  17 v   1 kk 10 pv</t>
  </si>
  <si>
    <t xml:space="preserve">  17 v   1 kk 28 pv</t>
  </si>
  <si>
    <t>8.</t>
  </si>
  <si>
    <t>play off</t>
  </si>
  <si>
    <t>suomensarja</t>
  </si>
  <si>
    <t>PKP</t>
  </si>
  <si>
    <t>PKP = Puurtilan Kisa-Pojat  (1948)</t>
  </si>
  <si>
    <t>SiiPe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</si>
</sst>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7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40.28515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7"/>
      <c r="M1" s="5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2004</v>
      </c>
      <c r="C4" s="84"/>
      <c r="D4" s="85" t="s">
        <v>54</v>
      </c>
      <c r="E4" s="83"/>
      <c r="F4" s="86" t="s">
        <v>53</v>
      </c>
      <c r="G4" s="83"/>
      <c r="H4" s="83"/>
      <c r="I4" s="83"/>
      <c r="J4" s="83"/>
      <c r="K4" s="83"/>
      <c r="L4" s="83"/>
      <c r="M4" s="83"/>
      <c r="N4" s="87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70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2005</v>
      </c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2006</v>
      </c>
      <c r="C6" s="84"/>
      <c r="D6" s="85" t="s">
        <v>54</v>
      </c>
      <c r="E6" s="83"/>
      <c r="F6" s="86" t="s">
        <v>53</v>
      </c>
      <c r="G6" s="83"/>
      <c r="H6" s="83"/>
      <c r="I6" s="83"/>
      <c r="J6" s="83"/>
      <c r="K6" s="83"/>
      <c r="L6" s="83"/>
      <c r="M6" s="83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70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2007</v>
      </c>
      <c r="C7" s="84"/>
      <c r="D7" s="85" t="s">
        <v>54</v>
      </c>
      <c r="E7" s="83"/>
      <c r="F7" s="86" t="s">
        <v>53</v>
      </c>
      <c r="G7" s="83"/>
      <c r="H7" s="83"/>
      <c r="I7" s="83"/>
      <c r="J7" s="83"/>
      <c r="K7" s="83"/>
      <c r="L7" s="83"/>
      <c r="M7" s="83"/>
      <c r="N7" s="87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70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2008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27" t="s">
        <v>43</v>
      </c>
      <c r="D9" s="28" t="s">
        <v>44</v>
      </c>
      <c r="E9" s="27">
        <v>24</v>
      </c>
      <c r="F9" s="27">
        <v>3</v>
      </c>
      <c r="G9" s="27">
        <v>5</v>
      </c>
      <c r="H9" s="27">
        <v>12</v>
      </c>
      <c r="I9" s="27">
        <v>53</v>
      </c>
      <c r="J9" s="27">
        <v>36</v>
      </c>
      <c r="K9" s="27">
        <v>2</v>
      </c>
      <c r="L9" s="27">
        <v>7</v>
      </c>
      <c r="M9" s="27">
        <v>8</v>
      </c>
      <c r="N9" s="29">
        <v>0.438</v>
      </c>
      <c r="O9" s="25">
        <f>PRODUCT(I9/N9)</f>
        <v>121.00456621004567</v>
      </c>
      <c r="P9" s="27"/>
      <c r="Q9" s="27"/>
      <c r="R9" s="27"/>
      <c r="S9" s="27"/>
      <c r="T9" s="27"/>
      <c r="U9" s="30">
        <v>5</v>
      </c>
      <c r="V9" s="30">
        <v>0</v>
      </c>
      <c r="W9" s="30">
        <v>1</v>
      </c>
      <c r="X9" s="30">
        <v>2</v>
      </c>
      <c r="Y9" s="30">
        <v>12</v>
      </c>
      <c r="Z9" s="27"/>
      <c r="AA9" s="27"/>
      <c r="AB9" s="27"/>
      <c r="AC9" s="27"/>
      <c r="AD9" s="27"/>
      <c r="AE9" s="27"/>
      <c r="AF9" s="31" t="s">
        <v>45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2010</v>
      </c>
      <c r="C10" s="27" t="s">
        <v>51</v>
      </c>
      <c r="D10" s="28" t="s">
        <v>44</v>
      </c>
      <c r="E10" s="27">
        <v>23</v>
      </c>
      <c r="F10" s="27">
        <v>1</v>
      </c>
      <c r="G10" s="27">
        <v>0</v>
      </c>
      <c r="H10" s="27">
        <v>9</v>
      </c>
      <c r="I10" s="27">
        <v>37</v>
      </c>
      <c r="J10" s="27">
        <v>30</v>
      </c>
      <c r="K10" s="27">
        <v>3</v>
      </c>
      <c r="L10" s="27">
        <v>3</v>
      </c>
      <c r="M10" s="27">
        <v>1</v>
      </c>
      <c r="N10" s="29">
        <v>0.49330000000000002</v>
      </c>
      <c r="O10" s="25">
        <f>PRODUCT(I10/N10)</f>
        <v>75.005067909993912</v>
      </c>
      <c r="P10" s="27">
        <v>3</v>
      </c>
      <c r="Q10" s="27">
        <v>0</v>
      </c>
      <c r="R10" s="27">
        <v>0</v>
      </c>
      <c r="S10" s="27">
        <v>1</v>
      </c>
      <c r="T10" s="27">
        <v>3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70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47</v>
      </c>
      <c r="F11" s="19">
        <f t="shared" si="0"/>
        <v>4</v>
      </c>
      <c r="G11" s="19">
        <f t="shared" si="0"/>
        <v>5</v>
      </c>
      <c r="H11" s="19">
        <f t="shared" si="0"/>
        <v>21</v>
      </c>
      <c r="I11" s="19">
        <f t="shared" si="0"/>
        <v>90</v>
      </c>
      <c r="J11" s="19">
        <f t="shared" si="0"/>
        <v>66</v>
      </c>
      <c r="K11" s="19">
        <f t="shared" si="0"/>
        <v>5</v>
      </c>
      <c r="L11" s="19">
        <f t="shared" si="0"/>
        <v>10</v>
      </c>
      <c r="M11" s="19">
        <f t="shared" si="0"/>
        <v>9</v>
      </c>
      <c r="N11" s="32">
        <f>PRODUCT(I11/O11)</f>
        <v>0.45916110401431848</v>
      </c>
      <c r="O11" s="33">
        <f t="shared" ref="O11:AE11" si="1">SUM(O4:O10)</f>
        <v>196.00963412003958</v>
      </c>
      <c r="P11" s="19">
        <f t="shared" si="1"/>
        <v>3</v>
      </c>
      <c r="Q11" s="19">
        <f t="shared" si="1"/>
        <v>0</v>
      </c>
      <c r="R11" s="19">
        <f t="shared" si="1"/>
        <v>0</v>
      </c>
      <c r="S11" s="19">
        <f t="shared" si="1"/>
        <v>1</v>
      </c>
      <c r="T11" s="19">
        <f t="shared" si="1"/>
        <v>3</v>
      </c>
      <c r="U11" s="19">
        <f t="shared" si="1"/>
        <v>5</v>
      </c>
      <c r="V11" s="19">
        <f t="shared" si="1"/>
        <v>0</v>
      </c>
      <c r="W11" s="19">
        <f t="shared" si="1"/>
        <v>1</v>
      </c>
      <c r="X11" s="19">
        <f t="shared" si="1"/>
        <v>2</v>
      </c>
      <c r="Y11" s="19">
        <f t="shared" si="1"/>
        <v>12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4"/>
      <c r="D12" s="35">
        <f>SUM(F11:H11)+((I11-F11-G11)/3)+(E11/3)+(Z11*25)+(AA11*25)+(AB11*10)+(AC11*25)+(AD11*20)+(AE11*15)</f>
        <v>72.666666666666671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7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1"/>
      <c r="Q13" s="39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0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1"/>
      <c r="D14" s="41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2" t="s">
        <v>38</v>
      </c>
      <c r="O14" s="25"/>
      <c r="P14" s="42" t="s">
        <v>33</v>
      </c>
      <c r="Q14" s="13"/>
      <c r="R14" s="13"/>
      <c r="S14" s="13"/>
      <c r="T14" s="43"/>
      <c r="U14" s="43"/>
      <c r="V14" s="43"/>
      <c r="W14" s="43"/>
      <c r="X14" s="43"/>
      <c r="Y14" s="13"/>
      <c r="Z14" s="13"/>
      <c r="AA14" s="13"/>
      <c r="AB14" s="12"/>
      <c r="AC14" s="13"/>
      <c r="AD14" s="13"/>
      <c r="AE14" s="13"/>
      <c r="AF14" s="4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2" t="s">
        <v>17</v>
      </c>
      <c r="C15" s="13"/>
      <c r="D15" s="45"/>
      <c r="E15" s="27">
        <f>PRODUCT(E11)</f>
        <v>47</v>
      </c>
      <c r="F15" s="27">
        <f>PRODUCT(F11)</f>
        <v>4</v>
      </c>
      <c r="G15" s="27">
        <f>PRODUCT(G11)</f>
        <v>5</v>
      </c>
      <c r="H15" s="27">
        <f>PRODUCT(H11)</f>
        <v>21</v>
      </c>
      <c r="I15" s="27">
        <f>PRODUCT(I11)</f>
        <v>90</v>
      </c>
      <c r="J15" s="1"/>
      <c r="K15" s="46">
        <f>PRODUCT((F15+G15)/E15)</f>
        <v>0.19148936170212766</v>
      </c>
      <c r="L15" s="46">
        <f>PRODUCT(H15/E15)</f>
        <v>0.44680851063829785</v>
      </c>
      <c r="M15" s="46">
        <f>PRODUCT(I15/E15)</f>
        <v>1.9148936170212767</v>
      </c>
      <c r="N15" s="29">
        <f>PRODUCT(N11)</f>
        <v>0.45916110401431848</v>
      </c>
      <c r="O15" s="25">
        <f>PRODUCT(O11)</f>
        <v>196.00963412003958</v>
      </c>
      <c r="P15" s="47" t="s">
        <v>34</v>
      </c>
      <c r="Q15" s="48"/>
      <c r="R15" s="48"/>
      <c r="S15" s="49" t="s">
        <v>46</v>
      </c>
      <c r="T15" s="49"/>
      <c r="U15" s="49"/>
      <c r="V15" s="49"/>
      <c r="W15" s="49"/>
      <c r="X15" s="49"/>
      <c r="Y15" s="49"/>
      <c r="Z15" s="49"/>
      <c r="AA15" s="49"/>
      <c r="AB15" s="50"/>
      <c r="AC15" s="49"/>
      <c r="AD15" s="51" t="s">
        <v>39</v>
      </c>
      <c r="AE15" s="51"/>
      <c r="AF15" s="52" t="s">
        <v>49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3" t="s">
        <v>18</v>
      </c>
      <c r="C16" s="54"/>
      <c r="D16" s="55"/>
      <c r="E16" s="27">
        <f>PRODUCT(P11)</f>
        <v>3</v>
      </c>
      <c r="F16" s="27">
        <f>PRODUCT(Q11)</f>
        <v>0</v>
      </c>
      <c r="G16" s="27">
        <f>PRODUCT(R11)</f>
        <v>0</v>
      </c>
      <c r="H16" s="27">
        <f>PRODUCT(S11)</f>
        <v>1</v>
      </c>
      <c r="I16" s="27">
        <f>PRODUCT(T11)</f>
        <v>3</v>
      </c>
      <c r="J16" s="1"/>
      <c r="K16" s="46">
        <f>PRODUCT((F16+G16)/E16)</f>
        <v>0</v>
      </c>
      <c r="L16" s="46">
        <f>PRODUCT(H16/E16)</f>
        <v>0.33333333333333331</v>
      </c>
      <c r="M16" s="46">
        <f>PRODUCT(I16/E16)</f>
        <v>1</v>
      </c>
      <c r="N16" s="29">
        <v>0.25</v>
      </c>
      <c r="O16" s="56">
        <v>12</v>
      </c>
      <c r="P16" s="57" t="s">
        <v>35</v>
      </c>
      <c r="Q16" s="58"/>
      <c r="R16" s="58"/>
      <c r="S16" s="59" t="s">
        <v>47</v>
      </c>
      <c r="T16" s="59"/>
      <c r="U16" s="59"/>
      <c r="V16" s="59"/>
      <c r="W16" s="59"/>
      <c r="X16" s="59"/>
      <c r="Y16" s="59"/>
      <c r="Z16" s="59"/>
      <c r="AA16" s="59"/>
      <c r="AB16" s="60"/>
      <c r="AC16" s="59"/>
      <c r="AD16" s="61" t="s">
        <v>48</v>
      </c>
      <c r="AE16" s="61"/>
      <c r="AF16" s="62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3" t="s">
        <v>19</v>
      </c>
      <c r="C17" s="64"/>
      <c r="D17" s="65"/>
      <c r="E17" s="30">
        <f>PRODUCT(U11)</f>
        <v>5</v>
      </c>
      <c r="F17" s="30">
        <f>PRODUCT(V11)</f>
        <v>0</v>
      </c>
      <c r="G17" s="30">
        <f>PRODUCT(W11)</f>
        <v>1</v>
      </c>
      <c r="H17" s="30">
        <f>PRODUCT(X11)</f>
        <v>2</v>
      </c>
      <c r="I17" s="30">
        <f>PRODUCT(Y11)</f>
        <v>12</v>
      </c>
      <c r="J17" s="1"/>
      <c r="K17" s="66">
        <f>PRODUCT((F17+G17)/E17)</f>
        <v>0.2</v>
      </c>
      <c r="L17" s="66">
        <f>PRODUCT(H17/E17)</f>
        <v>0.4</v>
      </c>
      <c r="M17" s="66">
        <f>PRODUCT(I17/E17)</f>
        <v>2.4</v>
      </c>
      <c r="N17" s="67">
        <v>0.42899999999999999</v>
      </c>
      <c r="O17" s="25">
        <v>28</v>
      </c>
      <c r="P17" s="57" t="s">
        <v>36</v>
      </c>
      <c r="Q17" s="58"/>
      <c r="R17" s="58"/>
      <c r="S17" s="59" t="s">
        <v>47</v>
      </c>
      <c r="T17" s="59"/>
      <c r="U17" s="59"/>
      <c r="V17" s="59"/>
      <c r="W17" s="59"/>
      <c r="X17" s="59"/>
      <c r="Y17" s="59"/>
      <c r="Z17" s="59"/>
      <c r="AA17" s="59"/>
      <c r="AB17" s="60"/>
      <c r="AC17" s="59"/>
      <c r="AD17" s="61" t="s">
        <v>48</v>
      </c>
      <c r="AE17" s="61"/>
      <c r="AF17" s="62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8" t="s">
        <v>20</v>
      </c>
      <c r="C18" s="69"/>
      <c r="D18" s="70"/>
      <c r="E18" s="19">
        <f>SUM(E15:E17)</f>
        <v>55</v>
      </c>
      <c r="F18" s="19">
        <f>SUM(F15:F17)</f>
        <v>4</v>
      </c>
      <c r="G18" s="19">
        <f>SUM(G15:G17)</f>
        <v>6</v>
      </c>
      <c r="H18" s="19">
        <f>SUM(H15:H17)</f>
        <v>24</v>
      </c>
      <c r="I18" s="19">
        <f>SUM(I15:I17)</f>
        <v>105</v>
      </c>
      <c r="J18" s="1"/>
      <c r="K18" s="71">
        <f>PRODUCT((F18+G18)/E18)</f>
        <v>0.18181818181818182</v>
      </c>
      <c r="L18" s="71">
        <f>PRODUCT(H18/E18)</f>
        <v>0.43636363636363634</v>
      </c>
      <c r="M18" s="71">
        <f>PRODUCT(I18/E18)</f>
        <v>1.9090909090909092</v>
      </c>
      <c r="N18" s="32">
        <f>PRODUCT(I18/O18)</f>
        <v>0.44489709240680719</v>
      </c>
      <c r="O18" s="25">
        <f>SUM(O15:O17)</f>
        <v>236.00963412003958</v>
      </c>
      <c r="P18" s="72" t="s">
        <v>37</v>
      </c>
      <c r="Q18" s="73"/>
      <c r="R18" s="73"/>
      <c r="S18" s="74" t="s">
        <v>47</v>
      </c>
      <c r="T18" s="74"/>
      <c r="U18" s="74"/>
      <c r="V18" s="74"/>
      <c r="W18" s="74"/>
      <c r="X18" s="74"/>
      <c r="Y18" s="74"/>
      <c r="Z18" s="74"/>
      <c r="AA18" s="74"/>
      <c r="AB18" s="75"/>
      <c r="AC18" s="74"/>
      <c r="AD18" s="76" t="s">
        <v>48</v>
      </c>
      <c r="AE18" s="76"/>
      <c r="AF18" s="77" t="s">
        <v>50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5"/>
      <c r="P19" s="1"/>
      <c r="Q19" s="39"/>
      <c r="R19" s="1"/>
      <c r="S19" s="1"/>
      <c r="T19" s="25"/>
      <c r="U19" s="25"/>
      <c r="V19" s="78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55</v>
      </c>
      <c r="E20" s="1"/>
      <c r="F20" s="25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8"/>
      <c r="W20" s="1"/>
      <c r="X20" s="1"/>
      <c r="Y20" s="1"/>
      <c r="Z20" s="1"/>
      <c r="AA20" s="1"/>
      <c r="AB20" s="25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56</v>
      </c>
      <c r="E21" s="1"/>
      <c r="F21" s="25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8"/>
      <c r="W21" s="1"/>
      <c r="X21" s="1"/>
      <c r="Y21" s="1"/>
      <c r="Z21" s="1"/>
      <c r="AA21" s="1"/>
      <c r="AB21" s="25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8"/>
      <c r="W22" s="1"/>
      <c r="X22" s="1"/>
      <c r="Y22" s="1"/>
      <c r="Z22" s="1"/>
      <c r="AA22" s="1"/>
      <c r="AB22" s="25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79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79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79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79"/>
      <c r="AI33" s="79"/>
      <c r="AJ33" s="79"/>
      <c r="AK33" s="79"/>
      <c r="AL33" s="7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79"/>
      <c r="AI34" s="79"/>
      <c r="AJ34" s="79"/>
      <c r="AK34" s="79"/>
      <c r="AL34" s="7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5">
      <c r="A39" s="8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8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78"/>
      <c r="W40" s="1"/>
      <c r="X40" s="1"/>
      <c r="Y40" s="1"/>
      <c r="Z40" s="1"/>
      <c r="AA40" s="1"/>
      <c r="AB40" s="25"/>
      <c r="AC40" s="1"/>
      <c r="AD40" s="1"/>
      <c r="AE40" s="1"/>
      <c r="AF40" s="40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78"/>
      <c r="W41" s="1"/>
      <c r="X41" s="1"/>
      <c r="Y41" s="1"/>
      <c r="Z41" s="1"/>
      <c r="AA41" s="1"/>
      <c r="AB41" s="25"/>
      <c r="AC41" s="1"/>
      <c r="AD41" s="1"/>
      <c r="AE41" s="1"/>
      <c r="AF41" s="40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78"/>
      <c r="W42" s="1"/>
      <c r="X42" s="1"/>
      <c r="Y42" s="1"/>
      <c r="Z42" s="1"/>
      <c r="AA42" s="1"/>
      <c r="AB42" s="25"/>
      <c r="AC42" s="1"/>
      <c r="AD42" s="1"/>
      <c r="AE42" s="1"/>
      <c r="AF42" s="40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78"/>
      <c r="W43" s="1"/>
      <c r="X43" s="1"/>
      <c r="Y43" s="1"/>
      <c r="Z43" s="1"/>
      <c r="AA43" s="1"/>
      <c r="AB43" s="25"/>
      <c r="AC43" s="1"/>
      <c r="AD43" s="1"/>
      <c r="AE43" s="1"/>
      <c r="AF43" s="40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78"/>
      <c r="W44" s="1"/>
      <c r="X44" s="1"/>
      <c r="Y44" s="1"/>
      <c r="Z44" s="1"/>
      <c r="AA44" s="1"/>
      <c r="AB44" s="25"/>
      <c r="AC44" s="1"/>
      <c r="AD44" s="1"/>
      <c r="AE44" s="1"/>
      <c r="AF44" s="4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2019-01-25T11:34:31Z</dcterms:modified>
</cp:coreProperties>
</file>