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9" i="1" l="1"/>
  <c r="O8" i="1"/>
  <c r="O9" i="1" s="1"/>
  <c r="AE9" i="1"/>
  <c r="AD9" i="1"/>
  <c r="AC9" i="1"/>
  <c r="AB9" i="1"/>
  <c r="AA9" i="1"/>
  <c r="Z9" i="1"/>
  <c r="Y9" i="1"/>
  <c r="X9" i="1"/>
  <c r="W9" i="1"/>
  <c r="V9" i="1"/>
  <c r="U9" i="1"/>
  <c r="T9" i="1"/>
  <c r="I14" i="1"/>
  <c r="S9" i="1"/>
  <c r="H14" i="1"/>
  <c r="R9" i="1"/>
  <c r="G14" i="1"/>
  <c r="Q9" i="1"/>
  <c r="F14" i="1"/>
  <c r="P9" i="1"/>
  <c r="E14" i="1"/>
  <c r="L9" i="1"/>
  <c r="K9" i="1"/>
  <c r="J9" i="1"/>
  <c r="I9" i="1"/>
  <c r="I13" i="1" s="1"/>
  <c r="H9" i="1"/>
  <c r="H13" i="1"/>
  <c r="G9" i="1"/>
  <c r="G13" i="1"/>
  <c r="G16" i="1" s="1"/>
  <c r="K16" i="1" s="1"/>
  <c r="F9" i="1"/>
  <c r="F13" i="1"/>
  <c r="E9" i="1"/>
  <c r="E13" i="1"/>
  <c r="K13" i="1"/>
  <c r="F16" i="1"/>
  <c r="K14" i="1"/>
  <c r="L14" i="1"/>
  <c r="H16" i="1"/>
  <c r="L16" i="1"/>
  <c r="M14" i="1"/>
  <c r="E16" i="1"/>
  <c r="L13" i="1"/>
  <c r="O13" i="1" l="1"/>
  <c r="O16" i="1" s="1"/>
  <c r="N9" i="1"/>
  <c r="N13" i="1" s="1"/>
  <c r="I16" i="1"/>
  <c r="M13" i="1"/>
  <c r="D10" i="1"/>
  <c r="N16" i="1" l="1"/>
  <c r="M16" i="1"/>
</calcChain>
</file>

<file path=xl/sharedStrings.xml><?xml version="1.0" encoding="utf-8"?>
<sst xmlns="http://schemas.openxmlformats.org/spreadsheetml/2006/main" count="85" uniqueCount="59">
  <si>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</si>
  <si>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</si>
  <si>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</si>
  <si>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</si>
  <si>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</si>
  <si>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</si>
  <si>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</si>
  <si>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</si>
  <si>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</si>
  <si>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</si>
  <si>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</si>
  <si>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</si>
  <si>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</si>
  <si>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</si>
  <si>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</si>
  <si>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</si>
  <si>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</si>
  <si>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</si>
  <si>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</si>
  <si>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</si>
  <si>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</si>
  <si>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</si>
  <si>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</si>
  <si>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</si>
  <si>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</si>
  <si>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</si>
  <si>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</si>
  <si>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</si>
  <si>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</si>
  <si>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</si>
  <si>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</si>
  <si>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</si>
  <si>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</si>
  <si>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</si>
  <si>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</si>
  <si>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</si>
  <si>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</si>
  <si>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</si>
  <si>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</si>
  <si>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</si>
  <si>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</si>
  <si>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4.</t>
  </si>
  <si>
    <t>Maija Lopperi</t>
  </si>
  <si>
    <t>14.1.1976</t>
  </si>
  <si>
    <t>SiiPe</t>
  </si>
  <si>
    <t>ykköspesis</t>
  </si>
  <si>
    <t>ViU</t>
  </si>
  <si>
    <t>SiiPe = Siilinjärven Pesis  (1987)</t>
  </si>
  <si>
    <t>ViU = Viinijärven Urheilijat  (1914)</t>
  </si>
  <si>
    <t>play off</t>
  </si>
  <si>
    <t>14.05. 2004  SiiPe - TyTe  2-0  (4-1, 6-3)</t>
  </si>
  <si>
    <t xml:space="preserve">  28 v   4 kk   0 pv</t>
  </si>
  <si>
    <t>7.  ottelu</t>
  </si>
  <si>
    <t>02.06. 2004  SiiPe - TyTe  2-0  (7-6, 8-6)</t>
  </si>
  <si>
    <t xml:space="preserve">  28 v   4 kk 19 pv</t>
  </si>
  <si>
    <t>29.08. 2004  Kirittäret - SiiPe  2-0  (7-0, 5-1)</t>
  </si>
  <si>
    <t>30.  ottelu</t>
  </si>
  <si>
    <t xml:space="preserve">  28 v   7 kk 15 pv</t>
  </si>
  <si>
    <t>SiiPe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</si>
</sst>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8.85546875" style="79" customWidth="1"/>
    <col min="5" max="12" width="5.7109375" style="79" customWidth="1"/>
    <col min="13" max="13" width="6.28515625" style="79" customWidth="1"/>
    <col min="14" max="14" width="9.42578125" style="79" customWidth="1"/>
    <col min="15" max="15" width="0.570312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7.425781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2000</v>
      </c>
      <c r="C4" s="81"/>
      <c r="D4" s="82" t="s">
        <v>58</v>
      </c>
      <c r="E4" s="81"/>
      <c r="F4" s="83" t="s">
        <v>45</v>
      </c>
      <c r="G4" s="84"/>
      <c r="H4" s="85"/>
      <c r="I4" s="81"/>
      <c r="J4" s="81"/>
      <c r="K4" s="81"/>
      <c r="L4" s="81"/>
      <c r="M4" s="81"/>
      <c r="N4" s="86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2001</v>
      </c>
      <c r="C5" s="85"/>
      <c r="D5" s="82" t="s">
        <v>46</v>
      </c>
      <c r="E5" s="81"/>
      <c r="F5" s="83" t="s">
        <v>45</v>
      </c>
      <c r="G5" s="84"/>
      <c r="H5" s="85"/>
      <c r="I5" s="81"/>
      <c r="J5" s="81"/>
      <c r="K5" s="81"/>
      <c r="L5" s="81"/>
      <c r="M5" s="81"/>
      <c r="N5" s="86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68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1">
        <v>2002</v>
      </c>
      <c r="C6" s="85"/>
      <c r="D6" s="82" t="s">
        <v>46</v>
      </c>
      <c r="E6" s="81"/>
      <c r="F6" s="83" t="s">
        <v>45</v>
      </c>
      <c r="G6" s="84"/>
      <c r="H6" s="85"/>
      <c r="I6" s="81"/>
      <c r="J6" s="81"/>
      <c r="K6" s="81"/>
      <c r="L6" s="81"/>
      <c r="M6" s="81"/>
      <c r="N6" s="86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68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1">
        <v>2003</v>
      </c>
      <c r="C7" s="85"/>
      <c r="D7" s="82" t="s">
        <v>46</v>
      </c>
      <c r="E7" s="81"/>
      <c r="F7" s="83" t="s">
        <v>45</v>
      </c>
      <c r="G7" s="84"/>
      <c r="H7" s="85"/>
      <c r="I7" s="81"/>
      <c r="J7" s="81"/>
      <c r="K7" s="81"/>
      <c r="L7" s="81"/>
      <c r="M7" s="81"/>
      <c r="N7" s="86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68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2004</v>
      </c>
      <c r="C8" s="43" t="s">
        <v>41</v>
      </c>
      <c r="D8" s="28" t="s">
        <v>44</v>
      </c>
      <c r="E8" s="27">
        <v>20</v>
      </c>
      <c r="F8" s="27">
        <v>0</v>
      </c>
      <c r="G8" s="27">
        <v>3</v>
      </c>
      <c r="H8" s="27">
        <v>15</v>
      </c>
      <c r="I8" s="27">
        <v>34</v>
      </c>
      <c r="J8" s="27">
        <v>27</v>
      </c>
      <c r="K8" s="27">
        <v>1</v>
      </c>
      <c r="L8" s="27">
        <v>3</v>
      </c>
      <c r="M8" s="27">
        <v>3</v>
      </c>
      <c r="N8" s="29">
        <v>0.53100000000000003</v>
      </c>
      <c r="O8" s="25">
        <f>PRODUCT(I8/N8)</f>
        <v>64.030131826741993</v>
      </c>
      <c r="P8" s="27">
        <v>12</v>
      </c>
      <c r="Q8" s="27">
        <v>1</v>
      </c>
      <c r="R8" s="27">
        <v>1</v>
      </c>
      <c r="S8" s="27">
        <v>7</v>
      </c>
      <c r="T8" s="27">
        <v>26</v>
      </c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68" t="s">
        <v>49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20</v>
      </c>
      <c r="F9" s="19">
        <f t="shared" si="0"/>
        <v>0</v>
      </c>
      <c r="G9" s="19">
        <f t="shared" si="0"/>
        <v>3</v>
      </c>
      <c r="H9" s="19">
        <f t="shared" si="0"/>
        <v>15</v>
      </c>
      <c r="I9" s="19">
        <f t="shared" si="0"/>
        <v>34</v>
      </c>
      <c r="J9" s="19">
        <f t="shared" si="0"/>
        <v>27</v>
      </c>
      <c r="K9" s="19">
        <f t="shared" si="0"/>
        <v>1</v>
      </c>
      <c r="L9" s="19">
        <f t="shared" si="0"/>
        <v>3</v>
      </c>
      <c r="M9" s="19">
        <f t="shared" si="0"/>
        <v>3</v>
      </c>
      <c r="N9" s="31">
        <f>PRODUCT(I9/O9)</f>
        <v>0.53100000000000003</v>
      </c>
      <c r="O9" s="32">
        <f t="shared" ref="O9:AE9" si="1">SUM(O4:O8)</f>
        <v>64.030131826741993</v>
      </c>
      <c r="P9" s="19">
        <f t="shared" si="1"/>
        <v>12</v>
      </c>
      <c r="Q9" s="19">
        <f t="shared" si="1"/>
        <v>1</v>
      </c>
      <c r="R9" s="19">
        <f t="shared" si="1"/>
        <v>1</v>
      </c>
      <c r="S9" s="19">
        <f t="shared" si="1"/>
        <v>7</v>
      </c>
      <c r="T9" s="19">
        <f t="shared" si="1"/>
        <v>26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8" t="s">
        <v>2</v>
      </c>
      <c r="C10" s="33"/>
      <c r="D10" s="34">
        <f>SUM(F9:H9)+((I9-F9-G9)/3)+(E9/3)+(Z9*25)+(AA9*25)+(AB9*10)+(AC9*25)+(AD9*20)+(AE9*15)</f>
        <v>35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38</v>
      </c>
      <c r="O12" s="25"/>
      <c r="P12" s="41" t="s">
        <v>33</v>
      </c>
      <c r="Q12" s="13"/>
      <c r="R12" s="13"/>
      <c r="S12" s="13"/>
      <c r="T12" s="42"/>
      <c r="U12" s="42"/>
      <c r="V12" s="42"/>
      <c r="W12" s="42"/>
      <c r="X12" s="42"/>
      <c r="Y12" s="13"/>
      <c r="Z12" s="13"/>
      <c r="AA12" s="13"/>
      <c r="AB12" s="12"/>
      <c r="AC12" s="13"/>
      <c r="AD12" s="13"/>
      <c r="AE12" s="13"/>
      <c r="AF12" s="4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4"/>
      <c r="E13" s="27">
        <f>PRODUCT(E9)</f>
        <v>20</v>
      </c>
      <c r="F13" s="27">
        <f>PRODUCT(F9)</f>
        <v>0</v>
      </c>
      <c r="G13" s="27">
        <f>PRODUCT(G9)</f>
        <v>3</v>
      </c>
      <c r="H13" s="27">
        <f>PRODUCT(H9)</f>
        <v>15</v>
      </c>
      <c r="I13" s="27">
        <f>PRODUCT(I9)</f>
        <v>34</v>
      </c>
      <c r="J13" s="1"/>
      <c r="K13" s="45">
        <f>PRODUCT((F13+G13)/E13)</f>
        <v>0.15</v>
      </c>
      <c r="L13" s="45">
        <f>PRODUCT(H13/E13)</f>
        <v>0.75</v>
      </c>
      <c r="M13" s="45">
        <f>PRODUCT(I13/E13)</f>
        <v>1.7</v>
      </c>
      <c r="N13" s="29">
        <f>PRODUCT(N9)</f>
        <v>0.53100000000000003</v>
      </c>
      <c r="O13" s="25">
        <f>PRODUCT(O9)</f>
        <v>64.030131826741993</v>
      </c>
      <c r="P13" s="46" t="s">
        <v>34</v>
      </c>
      <c r="Q13" s="47"/>
      <c r="R13" s="47"/>
      <c r="S13" s="48" t="s">
        <v>50</v>
      </c>
      <c r="T13" s="48"/>
      <c r="U13" s="48"/>
      <c r="V13" s="48"/>
      <c r="W13" s="48"/>
      <c r="X13" s="48"/>
      <c r="Y13" s="48"/>
      <c r="Z13" s="48"/>
      <c r="AA13" s="48"/>
      <c r="AB13" s="49"/>
      <c r="AC13" s="48"/>
      <c r="AD13" s="50" t="s">
        <v>39</v>
      </c>
      <c r="AE13" s="50"/>
      <c r="AF13" s="51" t="s">
        <v>51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27">
        <f>PRODUCT(P9)</f>
        <v>12</v>
      </c>
      <c r="F14" s="27">
        <f>PRODUCT(Q9)</f>
        <v>1</v>
      </c>
      <c r="G14" s="27">
        <f>PRODUCT(R9)</f>
        <v>1</v>
      </c>
      <c r="H14" s="27">
        <f>PRODUCT(S9)</f>
        <v>7</v>
      </c>
      <c r="I14" s="27">
        <f>PRODUCT(T9)</f>
        <v>26</v>
      </c>
      <c r="J14" s="1"/>
      <c r="K14" s="45">
        <f>PRODUCT((F14+G14)/E14)</f>
        <v>0.16666666666666666</v>
      </c>
      <c r="L14" s="45">
        <f>PRODUCT(H14/E14)</f>
        <v>0.58333333333333337</v>
      </c>
      <c r="M14" s="45">
        <f>PRODUCT(I14/E14)</f>
        <v>2.1666666666666665</v>
      </c>
      <c r="N14" s="29">
        <v>0.48099999999999998</v>
      </c>
      <c r="O14" s="25">
        <v>54</v>
      </c>
      <c r="P14" s="55" t="s">
        <v>35</v>
      </c>
      <c r="Q14" s="56"/>
      <c r="R14" s="56"/>
      <c r="S14" s="57" t="s">
        <v>53</v>
      </c>
      <c r="T14" s="57"/>
      <c r="U14" s="57"/>
      <c r="V14" s="57"/>
      <c r="W14" s="57"/>
      <c r="X14" s="57"/>
      <c r="Y14" s="57"/>
      <c r="Z14" s="57"/>
      <c r="AA14" s="57"/>
      <c r="AB14" s="58"/>
      <c r="AC14" s="57"/>
      <c r="AD14" s="59" t="s">
        <v>52</v>
      </c>
      <c r="AE14" s="59"/>
      <c r="AF14" s="60" t="s">
        <v>54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1" t="s">
        <v>19</v>
      </c>
      <c r="C15" s="62"/>
      <c r="D15" s="63"/>
      <c r="E15" s="30"/>
      <c r="F15" s="30"/>
      <c r="G15" s="30"/>
      <c r="H15" s="30"/>
      <c r="I15" s="30"/>
      <c r="J15" s="1"/>
      <c r="K15" s="64"/>
      <c r="L15" s="64"/>
      <c r="M15" s="64"/>
      <c r="N15" s="65"/>
      <c r="O15" s="25">
        <v>0</v>
      </c>
      <c r="P15" s="55" t="s">
        <v>36</v>
      </c>
      <c r="Q15" s="56"/>
      <c r="R15" s="56"/>
      <c r="S15" s="57" t="s">
        <v>50</v>
      </c>
      <c r="T15" s="57"/>
      <c r="U15" s="57"/>
      <c r="V15" s="57"/>
      <c r="W15" s="57"/>
      <c r="X15" s="57"/>
      <c r="Y15" s="57"/>
      <c r="Z15" s="57"/>
      <c r="AA15" s="57"/>
      <c r="AB15" s="58"/>
      <c r="AC15" s="57"/>
      <c r="AD15" s="59" t="s">
        <v>39</v>
      </c>
      <c r="AE15" s="59"/>
      <c r="AF15" s="60" t="s">
        <v>51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6" t="s">
        <v>20</v>
      </c>
      <c r="C16" s="67"/>
      <c r="D16" s="68"/>
      <c r="E16" s="19">
        <f>SUM(E13:E15)</f>
        <v>32</v>
      </c>
      <c r="F16" s="19">
        <f>SUM(F13:F15)</f>
        <v>1</v>
      </c>
      <c r="G16" s="19">
        <f>SUM(G13:G15)</f>
        <v>4</v>
      </c>
      <c r="H16" s="19">
        <f>SUM(H13:H15)</f>
        <v>22</v>
      </c>
      <c r="I16" s="19">
        <f>SUM(I13:I15)</f>
        <v>60</v>
      </c>
      <c r="J16" s="1"/>
      <c r="K16" s="69">
        <f>PRODUCT((F16+G16)/E16)</f>
        <v>0.15625</v>
      </c>
      <c r="L16" s="69">
        <f>PRODUCT(H16/E16)</f>
        <v>0.6875</v>
      </c>
      <c r="M16" s="69">
        <f>PRODUCT(I16/E16)</f>
        <v>1.875</v>
      </c>
      <c r="N16" s="31">
        <f>PRODUCT(I16/O16)</f>
        <v>0.50834476816542751</v>
      </c>
      <c r="O16" s="25">
        <f>SUM(O13:O15)</f>
        <v>118.03013182674199</v>
      </c>
      <c r="P16" s="70" t="s">
        <v>37</v>
      </c>
      <c r="Q16" s="71"/>
      <c r="R16" s="71"/>
      <c r="S16" s="72" t="s">
        <v>55</v>
      </c>
      <c r="T16" s="72"/>
      <c r="U16" s="72"/>
      <c r="V16" s="72"/>
      <c r="W16" s="72"/>
      <c r="X16" s="72"/>
      <c r="Y16" s="72"/>
      <c r="Z16" s="72"/>
      <c r="AA16" s="72"/>
      <c r="AB16" s="73"/>
      <c r="AC16" s="72"/>
      <c r="AD16" s="74" t="s">
        <v>56</v>
      </c>
      <c r="AE16" s="74"/>
      <c r="AF16" s="75" t="s">
        <v>57</v>
      </c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76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40</v>
      </c>
      <c r="C18" s="1"/>
      <c r="D18" s="1" t="s">
        <v>47</v>
      </c>
      <c r="E18" s="1"/>
      <c r="F18" s="25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76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48</v>
      </c>
      <c r="E19" s="1"/>
      <c r="F19" s="25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6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7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7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7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9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9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9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9"/>
      <c r="AH31" s="77"/>
      <c r="AI31" s="77"/>
      <c r="AJ31" s="77"/>
      <c r="AK31" s="77"/>
      <c r="AL31" s="77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9"/>
      <c r="AH32" s="77"/>
      <c r="AI32" s="77"/>
      <c r="AJ32" s="77"/>
      <c r="AK32" s="77"/>
      <c r="AL32" s="77"/>
    </row>
    <row r="33" spans="1:3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9"/>
    </row>
    <row r="34" spans="1:3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</row>
    <row r="35" spans="1:3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</row>
    <row r="36" spans="1:3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</row>
    <row r="37" spans="1:3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</row>
    <row r="38" spans="1:3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3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3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3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2019-01-25T12:33:57Z</dcterms:modified>
</cp:coreProperties>
</file>