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11" i="1" l="1"/>
  <c r="O9" i="1"/>
  <c r="M9" i="1"/>
  <c r="O8" i="1"/>
  <c r="M8" i="1"/>
  <c r="O6" i="1"/>
  <c r="O5" i="1"/>
  <c r="O10" i="1" s="1"/>
  <c r="M5" i="1"/>
  <c r="M10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/>
  <c r="N15" i="1" s="1"/>
  <c r="S10" i="1"/>
  <c r="H15" i="1"/>
  <c r="R10" i="1"/>
  <c r="G15" i="1"/>
  <c r="Q10" i="1"/>
  <c r="F15" i="1"/>
  <c r="P10" i="1"/>
  <c r="E15" i="1"/>
  <c r="L10" i="1"/>
  <c r="K10" i="1"/>
  <c r="J10" i="1"/>
  <c r="I10" i="1"/>
  <c r="I14" i="1" s="1"/>
  <c r="H10" i="1"/>
  <c r="H14" i="1" s="1"/>
  <c r="G10" i="1"/>
  <c r="G14" i="1" s="1"/>
  <c r="G17" i="1" s="1"/>
  <c r="F10" i="1"/>
  <c r="F14" i="1" s="1"/>
  <c r="E10" i="1"/>
  <c r="E14" i="1" s="1"/>
  <c r="E17" i="1" s="1"/>
  <c r="M15" i="1"/>
  <c r="L15" i="1"/>
  <c r="K15" i="1"/>
  <c r="I17" i="1" l="1"/>
  <c r="M14" i="1"/>
  <c r="O14" i="1"/>
  <c r="O17" i="1" s="1"/>
  <c r="N10" i="1"/>
  <c r="N14" i="1" s="1"/>
  <c r="F17" i="1"/>
  <c r="K17" i="1" s="1"/>
  <c r="K14" i="1"/>
  <c r="H17" i="1"/>
  <c r="L17" i="1" s="1"/>
  <c r="L14" i="1"/>
  <c r="N17" i="1" l="1"/>
  <c r="M17" i="1"/>
</calcChain>
</file>

<file path=xl/sharedStrings.xml><?xml version="1.0" encoding="utf-8"?>
<sst xmlns="http://schemas.openxmlformats.org/spreadsheetml/2006/main" count="119" uniqueCount="83">
  <si>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</si>
  <si>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</si>
  <si>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</si>
  <si>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</si>
  <si>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</si>
  <si>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</si>
  <si>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</si>
  <si>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</si>
  <si>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</si>
  <si>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</si>
  <si>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</si>
  <si>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</si>
  <si>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</si>
  <si>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</si>
  <si>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</si>
  <si>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</si>
  <si>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</si>
  <si>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</si>
  <si>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</si>
  <si>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</si>
  <si>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</si>
  <si>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</si>
  <si>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</si>
  <si>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</si>
  <si>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</si>
  <si>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</si>
  <si>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</si>
  <si>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</si>
  <si>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</si>
  <si>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</si>
  <si>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</si>
  <si>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</si>
  <si>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</si>
  <si>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</si>
  <si>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</si>
  <si>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</si>
  <si>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</si>
  <si>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</si>
  <si>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</si>
  <si>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</si>
  <si>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</si>
  <si>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Laura Lohko</t>
  </si>
  <si>
    <t>2.5.1987</t>
  </si>
  <si>
    <t>Pesä Ysit</t>
  </si>
  <si>
    <t>7.</t>
  </si>
  <si>
    <t>4.</t>
  </si>
  <si>
    <t>jatkosarja</t>
  </si>
  <si>
    <t>2.</t>
  </si>
  <si>
    <t>jatkosarja ja play off</t>
  </si>
  <si>
    <t>Pesäkarhut</t>
  </si>
  <si>
    <t>IPV</t>
  </si>
  <si>
    <t>suomensarja</t>
  </si>
  <si>
    <t>IPV = Imatran Pallo-Veikot  (1955)</t>
  </si>
  <si>
    <t>Pesä Ysit = Pesä Ysit, Lappeenranta  (1976)</t>
  </si>
  <si>
    <t>Pesäkarhut = Pesäkarhut, Pori  (1985)</t>
  </si>
  <si>
    <t>14.05. 2004  Pesä Ysit - ViPa  2-0  (7-0, 11-2)</t>
  </si>
  <si>
    <t xml:space="preserve">  17 v   0 kk 12 pv</t>
  </si>
  <si>
    <t>8.  ottelu</t>
  </si>
  <si>
    <t>11.07. 2004  Pesä Ysit - Virkiä  0-1  (2-2, 6-7)</t>
  </si>
  <si>
    <t xml:space="preserve">  17 v   2 kk   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</si>
  <si>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</si>
  <si>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</si>
  <si>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</si>
  <si>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</si>
  <si>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</si>
  <si>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</si>
  <si>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</si>
  <si>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</si>
  <si>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</si>
  <si>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</si>
  <si>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</si>
  <si>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</si>
  <si>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</si>
  <si>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</si>
  <si>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2006  Kitee</t>
  </si>
  <si>
    <t>Itä</t>
  </si>
  <si>
    <t>jok</t>
  </si>
  <si>
    <t>Ville Lantta</t>
  </si>
  <si>
    <t>1839</t>
  </si>
  <si>
    <t xml:space="preserve">  0-2  (1-7, 2-5)</t>
  </si>
  <si>
    <t>4/5</t>
  </si>
  <si>
    <t>3/4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</si>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</sst>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2" style="80" customWidth="1"/>
    <col min="5" max="12" width="5.7109375" style="80" customWidth="1"/>
    <col min="13" max="13" width="6.28515625" style="80" customWidth="1"/>
    <col min="14" max="14" width="9.42578125" style="80" customWidth="1"/>
    <col min="15" max="15" width="0.4257812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2003</v>
      </c>
      <c r="C4" s="83"/>
      <c r="D4" s="84" t="s">
        <v>50</v>
      </c>
      <c r="E4" s="83"/>
      <c r="F4" s="85" t="s">
        <v>51</v>
      </c>
      <c r="G4" s="83"/>
      <c r="H4" s="83"/>
      <c r="I4" s="83"/>
      <c r="J4" s="83"/>
      <c r="K4" s="83"/>
      <c r="L4" s="83"/>
      <c r="M4" s="83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2004</v>
      </c>
      <c r="C5" s="43" t="s">
        <v>44</v>
      </c>
      <c r="D5" s="28" t="s">
        <v>43</v>
      </c>
      <c r="E5" s="27">
        <v>15</v>
      </c>
      <c r="F5" s="27">
        <v>0</v>
      </c>
      <c r="G5" s="27">
        <v>1</v>
      </c>
      <c r="H5" s="27">
        <v>8</v>
      </c>
      <c r="I5" s="27">
        <v>18</v>
      </c>
      <c r="J5" s="27">
        <v>16</v>
      </c>
      <c r="K5" s="27">
        <v>0</v>
      </c>
      <c r="L5" s="27">
        <v>1</v>
      </c>
      <c r="M5" s="27">
        <f>PRODUCT(F5+G5)</f>
        <v>1</v>
      </c>
      <c r="N5" s="29">
        <v>0.54500000000000004</v>
      </c>
      <c r="O5" s="25">
        <f>PRODUCT(I5/N5)</f>
        <v>33.027522935779814</v>
      </c>
      <c r="P5" s="27">
        <v>1</v>
      </c>
      <c r="Q5" s="27">
        <v>0</v>
      </c>
      <c r="R5" s="27">
        <v>0</v>
      </c>
      <c r="S5" s="27">
        <v>0</v>
      </c>
      <c r="T5" s="27">
        <v>0</v>
      </c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69" t="s">
        <v>46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2005</v>
      </c>
      <c r="C6" s="43" t="s">
        <v>45</v>
      </c>
      <c r="D6" s="28" t="s">
        <v>43</v>
      </c>
      <c r="E6" s="27">
        <v>1</v>
      </c>
      <c r="F6" s="27">
        <v>0</v>
      </c>
      <c r="G6" s="27">
        <v>0</v>
      </c>
      <c r="H6" s="27">
        <v>1</v>
      </c>
      <c r="I6" s="27">
        <v>3</v>
      </c>
      <c r="J6" s="27">
        <v>2</v>
      </c>
      <c r="K6" s="27">
        <v>0</v>
      </c>
      <c r="L6" s="27">
        <v>1</v>
      </c>
      <c r="M6" s="27">
        <v>0</v>
      </c>
      <c r="N6" s="29">
        <v>1</v>
      </c>
      <c r="O6" s="25">
        <f>PRODUCT(I6/N6)</f>
        <v>3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69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2006</v>
      </c>
      <c r="C7" s="43" t="s">
        <v>47</v>
      </c>
      <c r="D7" s="28" t="s">
        <v>43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9"/>
      <c r="O7" s="82"/>
      <c r="P7" s="27">
        <v>1</v>
      </c>
      <c r="Q7" s="27">
        <v>0</v>
      </c>
      <c r="R7" s="27">
        <v>0</v>
      </c>
      <c r="S7" s="27">
        <v>0</v>
      </c>
      <c r="T7" s="27">
        <v>0</v>
      </c>
      <c r="U7" s="30"/>
      <c r="V7" s="30"/>
      <c r="W7" s="30"/>
      <c r="X7" s="30"/>
      <c r="Y7" s="30"/>
      <c r="Z7" s="27"/>
      <c r="AA7" s="27"/>
      <c r="AB7" s="27"/>
      <c r="AC7" s="27"/>
      <c r="AD7" s="27">
        <v>1</v>
      </c>
      <c r="AE7" s="27"/>
      <c r="AF7" s="69" t="s">
        <v>48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2007</v>
      </c>
      <c r="C8" s="43" t="s">
        <v>45</v>
      </c>
      <c r="D8" s="28" t="s">
        <v>49</v>
      </c>
      <c r="E8" s="27">
        <v>13</v>
      </c>
      <c r="F8" s="27">
        <v>0</v>
      </c>
      <c r="G8" s="27">
        <v>2</v>
      </c>
      <c r="H8" s="27">
        <v>14</v>
      </c>
      <c r="I8" s="27">
        <v>28</v>
      </c>
      <c r="J8" s="27">
        <v>25</v>
      </c>
      <c r="K8" s="27">
        <v>1</v>
      </c>
      <c r="L8" s="27">
        <v>0</v>
      </c>
      <c r="M8" s="27">
        <f>PRODUCT(F8+G8)</f>
        <v>2</v>
      </c>
      <c r="N8" s="29">
        <v>0.48299999999999998</v>
      </c>
      <c r="O8" s="25">
        <f>PRODUCT(I8/N8)</f>
        <v>57.971014492753625</v>
      </c>
      <c r="P8" s="27">
        <v>6</v>
      </c>
      <c r="Q8" s="27">
        <v>0</v>
      </c>
      <c r="R8" s="27">
        <v>0</v>
      </c>
      <c r="S8" s="27">
        <v>2</v>
      </c>
      <c r="T8" s="27">
        <v>6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69" t="s">
        <v>48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2008</v>
      </c>
      <c r="C9" s="43" t="s">
        <v>47</v>
      </c>
      <c r="D9" s="28" t="s">
        <v>49</v>
      </c>
      <c r="E9" s="27">
        <v>12</v>
      </c>
      <c r="F9" s="27">
        <v>0</v>
      </c>
      <c r="G9" s="27">
        <v>0</v>
      </c>
      <c r="H9" s="27">
        <v>14</v>
      </c>
      <c r="I9" s="27">
        <v>28</v>
      </c>
      <c r="J9" s="27">
        <v>27</v>
      </c>
      <c r="K9" s="27">
        <v>0</v>
      </c>
      <c r="L9" s="27">
        <v>1</v>
      </c>
      <c r="M9" s="27">
        <f>PRODUCT(F9+G9)</f>
        <v>0</v>
      </c>
      <c r="N9" s="29">
        <v>0.50900000000000001</v>
      </c>
      <c r="O9" s="82">
        <f>PRODUCT(I9/N9)</f>
        <v>55.009823182711195</v>
      </c>
      <c r="P9" s="27">
        <v>6</v>
      </c>
      <c r="Q9" s="27">
        <v>0</v>
      </c>
      <c r="R9" s="27">
        <v>0</v>
      </c>
      <c r="S9" s="27">
        <v>2</v>
      </c>
      <c r="T9" s="27">
        <v>14</v>
      </c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41</v>
      </c>
      <c r="F10" s="19">
        <f t="shared" si="0"/>
        <v>0</v>
      </c>
      <c r="G10" s="19">
        <f t="shared" si="0"/>
        <v>3</v>
      </c>
      <c r="H10" s="19">
        <f t="shared" si="0"/>
        <v>37</v>
      </c>
      <c r="I10" s="19">
        <f t="shared" si="0"/>
        <v>77</v>
      </c>
      <c r="J10" s="19">
        <f t="shared" si="0"/>
        <v>70</v>
      </c>
      <c r="K10" s="19">
        <f t="shared" si="0"/>
        <v>1</v>
      </c>
      <c r="L10" s="19">
        <f t="shared" si="0"/>
        <v>3</v>
      </c>
      <c r="M10" s="19">
        <f t="shared" si="0"/>
        <v>3</v>
      </c>
      <c r="N10" s="31">
        <f>PRODUCT(I10/O10)</f>
        <v>0.51674952790661965</v>
      </c>
      <c r="O10" s="32">
        <f t="shared" ref="O10:AE10" si="1">SUM(O4:O9)</f>
        <v>149.00836061124463</v>
      </c>
      <c r="P10" s="19">
        <f t="shared" si="1"/>
        <v>14</v>
      </c>
      <c r="Q10" s="19">
        <f t="shared" si="1"/>
        <v>0</v>
      </c>
      <c r="R10" s="19">
        <f t="shared" si="1"/>
        <v>0</v>
      </c>
      <c r="S10" s="19">
        <f t="shared" si="1"/>
        <v>4</v>
      </c>
      <c r="T10" s="19">
        <f t="shared" si="1"/>
        <v>20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1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3"/>
      <c r="D11" s="34">
        <f>SUM(F10:H10)+((I10-F10-G10)/3)+(E10/3)+(Z10*25)+(AA10*25)+(AB10*10)+(AC10*25)+(AD10*20)+(AE10*15)-20</f>
        <v>78.333333333333343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38</v>
      </c>
      <c r="O13" s="25"/>
      <c r="P13" s="41" t="s">
        <v>33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2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4"/>
      <c r="E14" s="27">
        <f>PRODUCT(E10)</f>
        <v>41</v>
      </c>
      <c r="F14" s="27">
        <f>PRODUCT(F10)</f>
        <v>0</v>
      </c>
      <c r="G14" s="27">
        <f>PRODUCT(G10)</f>
        <v>3</v>
      </c>
      <c r="H14" s="27">
        <f>PRODUCT(H10)</f>
        <v>37</v>
      </c>
      <c r="I14" s="27">
        <f>PRODUCT(I10)</f>
        <v>77</v>
      </c>
      <c r="J14" s="1"/>
      <c r="K14" s="45">
        <f>PRODUCT((F14+G14)/E14)</f>
        <v>7.3170731707317069E-2</v>
      </c>
      <c r="L14" s="45">
        <f>PRODUCT(H14/E14)</f>
        <v>0.90243902439024393</v>
      </c>
      <c r="M14" s="45">
        <f>PRODUCT(I14/E14)</f>
        <v>1.8780487804878048</v>
      </c>
      <c r="N14" s="29">
        <f>PRODUCT(N10)</f>
        <v>0.51674952790661965</v>
      </c>
      <c r="O14" s="25">
        <f>PRODUCT(O10)</f>
        <v>149.00836061124463</v>
      </c>
      <c r="P14" s="46" t="s">
        <v>34</v>
      </c>
      <c r="Q14" s="47"/>
      <c r="R14" s="47"/>
      <c r="S14" s="48" t="s">
        <v>55</v>
      </c>
      <c r="T14" s="48"/>
      <c r="U14" s="48"/>
      <c r="V14" s="48"/>
      <c r="W14" s="48"/>
      <c r="X14" s="48"/>
      <c r="Y14" s="48"/>
      <c r="Z14" s="48"/>
      <c r="AA14" s="48"/>
      <c r="AB14" s="49"/>
      <c r="AC14" s="48"/>
      <c r="AD14" s="50" t="s">
        <v>39</v>
      </c>
      <c r="AE14" s="50"/>
      <c r="AF14" s="51" t="s">
        <v>56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27">
        <f>PRODUCT(P10)</f>
        <v>14</v>
      </c>
      <c r="F15" s="27">
        <f>PRODUCT(Q10)</f>
        <v>0</v>
      </c>
      <c r="G15" s="27">
        <f>PRODUCT(R10)</f>
        <v>0</v>
      </c>
      <c r="H15" s="27">
        <f>PRODUCT(S10)</f>
        <v>4</v>
      </c>
      <c r="I15" s="27">
        <f>PRODUCT(T10)</f>
        <v>20</v>
      </c>
      <c r="J15" s="1"/>
      <c r="K15" s="45">
        <f>PRODUCT((F15+G15)/E15)</f>
        <v>0</v>
      </c>
      <c r="L15" s="45">
        <f>PRODUCT(H15/E15)</f>
        <v>0.2857142857142857</v>
      </c>
      <c r="M15" s="45">
        <f>PRODUCT(I15/E15)</f>
        <v>1.4285714285714286</v>
      </c>
      <c r="N15" s="29">
        <f>PRODUCT(I15/O15)</f>
        <v>0.39215686274509803</v>
      </c>
      <c r="O15" s="55">
        <v>51</v>
      </c>
      <c r="P15" s="56" t="s">
        <v>35</v>
      </c>
      <c r="Q15" s="57"/>
      <c r="R15" s="57"/>
      <c r="S15" s="58" t="s">
        <v>58</v>
      </c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60" t="s">
        <v>57</v>
      </c>
      <c r="AE15" s="60"/>
      <c r="AF15" s="61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19</v>
      </c>
      <c r="C16" s="63"/>
      <c r="D16" s="64"/>
      <c r="E16" s="30"/>
      <c r="F16" s="30"/>
      <c r="G16" s="30"/>
      <c r="H16" s="30"/>
      <c r="I16" s="30"/>
      <c r="J16" s="1"/>
      <c r="K16" s="65"/>
      <c r="L16" s="65"/>
      <c r="M16" s="65"/>
      <c r="N16" s="66"/>
      <c r="O16" s="25">
        <v>0</v>
      </c>
      <c r="P16" s="56" t="s">
        <v>36</v>
      </c>
      <c r="Q16" s="57"/>
      <c r="R16" s="57"/>
      <c r="S16" s="58" t="s">
        <v>55</v>
      </c>
      <c r="T16" s="58"/>
      <c r="U16" s="58"/>
      <c r="V16" s="58"/>
      <c r="W16" s="58"/>
      <c r="X16" s="58"/>
      <c r="Y16" s="58"/>
      <c r="Z16" s="58"/>
      <c r="AA16" s="58"/>
      <c r="AB16" s="59"/>
      <c r="AC16" s="58"/>
      <c r="AD16" s="60" t="s">
        <v>39</v>
      </c>
      <c r="AE16" s="60"/>
      <c r="AF16" s="61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7" t="s">
        <v>20</v>
      </c>
      <c r="C17" s="68"/>
      <c r="D17" s="69"/>
      <c r="E17" s="19">
        <f>SUM(E14:E16)</f>
        <v>55</v>
      </c>
      <c r="F17" s="19">
        <f>SUM(F14:F16)</f>
        <v>0</v>
      </c>
      <c r="G17" s="19">
        <f>SUM(G14:G16)</f>
        <v>3</v>
      </c>
      <c r="H17" s="19">
        <f>SUM(H14:H16)</f>
        <v>41</v>
      </c>
      <c r="I17" s="19">
        <f>SUM(I14:I16)</f>
        <v>97</v>
      </c>
      <c r="J17" s="1"/>
      <c r="K17" s="70">
        <f>PRODUCT((F17+G17)/E17)</f>
        <v>5.4545454545454543E-2</v>
      </c>
      <c r="L17" s="70">
        <f>PRODUCT(H17/E17)</f>
        <v>0.74545454545454548</v>
      </c>
      <c r="M17" s="70">
        <f>PRODUCT(I17/E17)</f>
        <v>1.7636363636363637</v>
      </c>
      <c r="N17" s="31">
        <f>PRODUCT(I17/O17)</f>
        <v>0.48497972636523168</v>
      </c>
      <c r="O17" s="25">
        <f>SUM(O14:O16)</f>
        <v>200.00836061124463</v>
      </c>
      <c r="P17" s="71" t="s">
        <v>37</v>
      </c>
      <c r="Q17" s="72"/>
      <c r="R17" s="72"/>
      <c r="S17" s="73"/>
      <c r="T17" s="73"/>
      <c r="U17" s="73"/>
      <c r="V17" s="73"/>
      <c r="W17" s="73"/>
      <c r="X17" s="73"/>
      <c r="Y17" s="73"/>
      <c r="Z17" s="73"/>
      <c r="AA17" s="73"/>
      <c r="AB17" s="74"/>
      <c r="AC17" s="73"/>
      <c r="AD17" s="73"/>
      <c r="AE17" s="75"/>
      <c r="AF17" s="76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40</v>
      </c>
      <c r="C19" s="1"/>
      <c r="D19" s="1" t="s">
        <v>52</v>
      </c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53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54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78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78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78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78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7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7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7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7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7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7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7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7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7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7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7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78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78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7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78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7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78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78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78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78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78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78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78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78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78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78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78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78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78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78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78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s="78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s="78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s="78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s="78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s="78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s="78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s="78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s="78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s="78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s="78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s="78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s="78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s="78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s="78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s="78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s="78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s="78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s="78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4"/>
      <c r="AH76" s="9"/>
      <c r="AI76" s="9"/>
      <c r="AJ76" s="9"/>
      <c r="AK76" s="9"/>
      <c r="AL76" s="9"/>
    </row>
    <row r="77" spans="1:38" s="78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4"/>
      <c r="AH77" s="9"/>
      <c r="AI77" s="9"/>
      <c r="AJ77" s="9"/>
      <c r="AK77" s="9"/>
      <c r="AL77" s="9"/>
    </row>
    <row r="78" spans="1:38" s="78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4"/>
      <c r="AH78" s="9"/>
      <c r="AI78" s="9"/>
      <c r="AJ78" s="9"/>
      <c r="AK78" s="9"/>
      <c r="AL78" s="9"/>
    </row>
    <row r="79" spans="1:38" s="78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4"/>
      <c r="AH79" s="9"/>
      <c r="AI79" s="9"/>
      <c r="AJ79" s="9"/>
      <c r="AK79" s="9"/>
      <c r="AL79" s="9"/>
    </row>
    <row r="80" spans="1:38" s="78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4"/>
      <c r="AH80" s="9"/>
      <c r="AI80" s="9"/>
      <c r="AJ80" s="9"/>
      <c r="AK80" s="9"/>
      <c r="AL80" s="9"/>
    </row>
    <row r="81" spans="1:38" s="78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4"/>
      <c r="AH81" s="9"/>
      <c r="AI81" s="9"/>
      <c r="AJ81" s="9"/>
      <c r="AK81" s="9"/>
      <c r="AL81" s="9"/>
    </row>
    <row r="82" spans="1:38" s="78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24"/>
      <c r="AH82" s="9"/>
      <c r="AI82" s="9"/>
      <c r="AJ82" s="9"/>
      <c r="AK82" s="9"/>
      <c r="AL82" s="9"/>
    </row>
    <row r="83" spans="1:38" s="78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24"/>
      <c r="AH83" s="9"/>
      <c r="AI83" s="9"/>
      <c r="AJ83" s="9"/>
      <c r="AK83" s="9"/>
      <c r="AL83" s="9"/>
    </row>
    <row r="84" spans="1:38" s="78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24"/>
      <c r="AH84" s="9"/>
      <c r="AI84" s="9"/>
      <c r="AJ84" s="9"/>
      <c r="AK84" s="9"/>
      <c r="AL84" s="9"/>
    </row>
    <row r="85" spans="1:38" s="78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24"/>
      <c r="AH85" s="9"/>
      <c r="AI85" s="9"/>
      <c r="AJ85" s="9"/>
      <c r="AK85" s="9"/>
      <c r="AL85" s="9"/>
    </row>
    <row r="86" spans="1:38" s="78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24"/>
      <c r="AH86" s="9"/>
      <c r="AI86" s="9"/>
      <c r="AJ86" s="9"/>
      <c r="AK86" s="9"/>
      <c r="AL86" s="9"/>
    </row>
    <row r="87" spans="1:38" s="78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24"/>
      <c r="AH87" s="9"/>
      <c r="AI87" s="9"/>
      <c r="AJ87" s="9"/>
      <c r="AK87" s="9"/>
      <c r="AL87" s="9"/>
    </row>
    <row r="88" spans="1:38" s="78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24"/>
      <c r="AH88" s="9"/>
      <c r="AI88" s="9"/>
      <c r="AJ88" s="9"/>
      <c r="AK88" s="9"/>
      <c r="AL88" s="9"/>
    </row>
    <row r="89" spans="1:38" s="78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24"/>
      <c r="AH89" s="9"/>
      <c r="AI89" s="9"/>
      <c r="AJ89" s="9"/>
      <c r="AK89" s="9"/>
      <c r="AL89" s="9"/>
    </row>
    <row r="90" spans="1:38" s="78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24"/>
      <c r="AH90" s="9"/>
      <c r="AI90" s="9"/>
      <c r="AJ90" s="9"/>
      <c r="AK90" s="9"/>
      <c r="AL90" s="9"/>
    </row>
    <row r="91" spans="1:38" s="78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24"/>
      <c r="AH91" s="9"/>
      <c r="AI91" s="9"/>
      <c r="AJ91" s="9"/>
      <c r="AK91" s="9"/>
      <c r="AL91" s="9"/>
    </row>
    <row r="92" spans="1:38" s="78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24"/>
      <c r="AH92" s="9"/>
      <c r="AI92" s="9"/>
      <c r="AJ92" s="9"/>
      <c r="AK92" s="9"/>
      <c r="AL92" s="9"/>
    </row>
    <row r="93" spans="1:38" s="78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24"/>
      <c r="AH93" s="9"/>
      <c r="AI93" s="9"/>
      <c r="AJ93" s="9"/>
      <c r="AK93" s="9"/>
      <c r="AL93" s="9"/>
    </row>
    <row r="94" spans="1:38" s="78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24"/>
      <c r="AH94" s="9"/>
      <c r="AI94" s="9"/>
      <c r="AJ94" s="9"/>
      <c r="AK94" s="9"/>
      <c r="AL94" s="9"/>
    </row>
    <row r="95" spans="1:38" s="78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24"/>
      <c r="AH95" s="9"/>
      <c r="AI95" s="9"/>
      <c r="AJ95" s="9"/>
      <c r="AK95" s="9"/>
      <c r="AL95" s="9"/>
    </row>
    <row r="96" spans="1:38" s="78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4"/>
      <c r="AH96" s="9"/>
      <c r="AI96" s="9"/>
      <c r="AJ96" s="9"/>
      <c r="AK96" s="9"/>
      <c r="AL96" s="9"/>
    </row>
    <row r="97" spans="1:38" s="78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24"/>
      <c r="AH97" s="9"/>
      <c r="AI97" s="9"/>
      <c r="AJ97" s="9"/>
      <c r="AK97" s="9"/>
      <c r="AL97" s="9"/>
    </row>
    <row r="98" spans="1:38" s="78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24"/>
      <c r="AH98" s="9"/>
      <c r="AI98" s="9"/>
      <c r="AJ98" s="9"/>
      <c r="AK98" s="9"/>
      <c r="AL98" s="9"/>
    </row>
    <row r="99" spans="1:38" s="78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24"/>
      <c r="AH99" s="9"/>
      <c r="AI99" s="9"/>
      <c r="AJ99" s="9"/>
      <c r="AK99" s="9"/>
      <c r="AL99" s="9"/>
    </row>
    <row r="100" spans="1:38" s="78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24"/>
      <c r="AH100" s="9"/>
      <c r="AI100" s="9"/>
      <c r="AJ100" s="9"/>
      <c r="AK100" s="9"/>
      <c r="AL100" s="9"/>
    </row>
    <row r="101" spans="1:38" s="78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24"/>
      <c r="AH101" s="9"/>
      <c r="AI101" s="9"/>
      <c r="AJ101" s="9"/>
      <c r="AK101" s="9"/>
      <c r="AL101" s="9"/>
    </row>
    <row r="102" spans="1:38" s="78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24"/>
      <c r="AH102" s="9"/>
      <c r="AI102" s="9"/>
      <c r="AJ102" s="9"/>
      <c r="AK102" s="9"/>
      <c r="AL102" s="9"/>
    </row>
    <row r="103" spans="1:38" s="78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24"/>
      <c r="AH103" s="9"/>
      <c r="AI103" s="9"/>
      <c r="AJ103" s="9"/>
      <c r="AK103" s="9"/>
      <c r="AL103" s="9"/>
    </row>
    <row r="104" spans="1:38" s="78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24"/>
      <c r="AH104" s="9"/>
      <c r="AI104" s="9"/>
      <c r="AJ104" s="9"/>
      <c r="AK104" s="9"/>
      <c r="AL104" s="9"/>
    </row>
    <row r="105" spans="1:38" s="78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24"/>
      <c r="AH105" s="9"/>
      <c r="AI105" s="9"/>
      <c r="AJ105" s="9"/>
      <c r="AK105" s="9"/>
      <c r="AL105" s="9"/>
    </row>
    <row r="106" spans="1:38" s="78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24"/>
      <c r="AH106" s="9"/>
      <c r="AI106" s="9"/>
      <c r="AJ106" s="9"/>
      <c r="AK106" s="9"/>
      <c r="AL106" s="9"/>
    </row>
    <row r="107" spans="1:38" s="78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24"/>
      <c r="AH107" s="9"/>
      <c r="AI107" s="9"/>
      <c r="AJ107" s="9"/>
      <c r="AK107" s="9"/>
      <c r="AL107" s="9"/>
    </row>
    <row r="108" spans="1:38" s="78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24"/>
      <c r="AH108" s="9"/>
      <c r="AI108" s="9"/>
      <c r="AJ108" s="9"/>
      <c r="AK108" s="9"/>
      <c r="AL108" s="9"/>
    </row>
    <row r="109" spans="1:38" s="78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24"/>
      <c r="AH109" s="9"/>
      <c r="AI109" s="9"/>
      <c r="AJ109" s="9"/>
      <c r="AK109" s="9"/>
      <c r="AL109" s="9"/>
    </row>
    <row r="110" spans="1:38" s="78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24"/>
      <c r="AH110" s="9"/>
      <c r="AI110" s="9"/>
      <c r="AJ110" s="9"/>
      <c r="AK110" s="9"/>
      <c r="AL110" s="9"/>
    </row>
    <row r="111" spans="1:38" s="78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24"/>
      <c r="AH111" s="9"/>
      <c r="AI111" s="9"/>
      <c r="AJ111" s="9"/>
      <c r="AK111" s="9"/>
      <c r="AL111" s="9"/>
    </row>
    <row r="112" spans="1:38" s="78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24"/>
      <c r="AH112" s="9"/>
      <c r="AI112" s="9"/>
      <c r="AJ112" s="9"/>
      <c r="AK112" s="9"/>
      <c r="AL112" s="9"/>
    </row>
    <row r="113" spans="1:38" s="78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24"/>
      <c r="AH113" s="9"/>
      <c r="AI113" s="9"/>
      <c r="AJ113" s="9"/>
      <c r="AK113" s="9"/>
      <c r="AL113" s="9"/>
    </row>
    <row r="114" spans="1:38" s="78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24"/>
      <c r="AH114" s="9"/>
      <c r="AI114" s="9"/>
      <c r="AJ114" s="9"/>
      <c r="AK114" s="9"/>
      <c r="AL114" s="9"/>
    </row>
    <row r="115" spans="1:38" s="78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24"/>
      <c r="AH115" s="9"/>
      <c r="AI115" s="9"/>
      <c r="AJ115" s="9"/>
      <c r="AK115" s="9"/>
      <c r="AL115" s="9"/>
    </row>
    <row r="116" spans="1:38" s="78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24"/>
      <c r="AH116" s="9"/>
      <c r="AI116" s="9"/>
      <c r="AJ116" s="9"/>
      <c r="AK116" s="9"/>
      <c r="AL116" s="9"/>
    </row>
    <row r="117" spans="1:38" s="78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24"/>
      <c r="AH117" s="9"/>
      <c r="AI117" s="9"/>
      <c r="AJ117" s="9"/>
      <c r="AK117" s="9"/>
      <c r="AL11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11.140625" style="104" customWidth="1"/>
    <col min="6" max="6" width="0.7109375" style="37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7" t="s">
        <v>60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90"/>
      <c r="Y1" s="91"/>
      <c r="Z1" s="91"/>
      <c r="AA1" s="91"/>
      <c r="AB1" s="91"/>
      <c r="AC1" s="91"/>
      <c r="AD1" s="91"/>
    </row>
    <row r="2" spans="1:30" x14ac:dyDescent="0.25">
      <c r="A2" s="9"/>
      <c r="B2" s="109" t="s">
        <v>41</v>
      </c>
      <c r="C2" s="110" t="s">
        <v>42</v>
      </c>
      <c r="D2" s="111"/>
      <c r="E2" s="9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3"/>
      <c r="Y2" s="91"/>
      <c r="Z2" s="91"/>
      <c r="AA2" s="91"/>
      <c r="AB2" s="91"/>
      <c r="AC2" s="91"/>
      <c r="AD2" s="91"/>
    </row>
    <row r="3" spans="1:30" x14ac:dyDescent="0.25">
      <c r="A3" s="9"/>
      <c r="B3" s="93" t="s">
        <v>61</v>
      </c>
      <c r="C3" s="23" t="s">
        <v>62</v>
      </c>
      <c r="D3" s="94" t="s">
        <v>63</v>
      </c>
      <c r="E3" s="95" t="s">
        <v>1</v>
      </c>
      <c r="F3" s="25"/>
      <c r="G3" s="96" t="s">
        <v>64</v>
      </c>
      <c r="H3" s="97" t="s">
        <v>65</v>
      </c>
      <c r="I3" s="97" t="s">
        <v>31</v>
      </c>
      <c r="J3" s="18" t="s">
        <v>66</v>
      </c>
      <c r="K3" s="98" t="s">
        <v>67</v>
      </c>
      <c r="L3" s="98" t="s">
        <v>68</v>
      </c>
      <c r="M3" s="96" t="s">
        <v>69</v>
      </c>
      <c r="N3" s="96" t="s">
        <v>30</v>
      </c>
      <c r="O3" s="97" t="s">
        <v>70</v>
      </c>
      <c r="P3" s="96" t="s">
        <v>65</v>
      </c>
      <c r="Q3" s="96" t="s">
        <v>3</v>
      </c>
      <c r="R3" s="96">
        <v>1</v>
      </c>
      <c r="S3" s="96">
        <v>2</v>
      </c>
      <c r="T3" s="96">
        <v>3</v>
      </c>
      <c r="U3" s="96" t="s">
        <v>71</v>
      </c>
      <c r="V3" s="18" t="s">
        <v>21</v>
      </c>
      <c r="W3" s="17" t="s">
        <v>72</v>
      </c>
      <c r="X3" s="17" t="s">
        <v>73</v>
      </c>
      <c r="Y3" s="91"/>
      <c r="Z3" s="91"/>
      <c r="AA3" s="91"/>
      <c r="AB3" s="91"/>
      <c r="AC3" s="91"/>
      <c r="AD3" s="91"/>
    </row>
    <row r="4" spans="1:30" x14ac:dyDescent="0.25">
      <c r="A4" s="9"/>
      <c r="B4" s="119" t="s">
        <v>74</v>
      </c>
      <c r="C4" s="120" t="s">
        <v>79</v>
      </c>
      <c r="D4" s="106" t="s">
        <v>75</v>
      </c>
      <c r="E4" s="121" t="s">
        <v>43</v>
      </c>
      <c r="F4" s="55"/>
      <c r="G4" s="107"/>
      <c r="H4" s="122"/>
      <c r="I4" s="107">
        <v>1</v>
      </c>
      <c r="J4" s="123"/>
      <c r="K4" s="123" t="s">
        <v>76</v>
      </c>
      <c r="L4" s="123"/>
      <c r="M4" s="123">
        <v>1</v>
      </c>
      <c r="N4" s="107"/>
      <c r="O4" s="122"/>
      <c r="P4" s="107"/>
      <c r="Q4" s="124" t="s">
        <v>80</v>
      </c>
      <c r="R4" s="124" t="s">
        <v>81</v>
      </c>
      <c r="S4" s="124" t="s">
        <v>82</v>
      </c>
      <c r="T4" s="124"/>
      <c r="U4" s="124"/>
      <c r="V4" s="125">
        <v>0.8</v>
      </c>
      <c r="W4" s="126" t="s">
        <v>77</v>
      </c>
      <c r="X4" s="108" t="s">
        <v>78</v>
      </c>
      <c r="Y4" s="91"/>
      <c r="Z4" s="91"/>
      <c r="AA4" s="91"/>
      <c r="AB4" s="91"/>
      <c r="AC4" s="91"/>
      <c r="AD4" s="91"/>
    </row>
    <row r="5" spans="1:30" x14ac:dyDescent="0.25">
      <c r="A5" s="24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91"/>
      <c r="Z5" s="91"/>
      <c r="AA5" s="91"/>
      <c r="AB5" s="91"/>
      <c r="AC5" s="91"/>
      <c r="AD5" s="91"/>
    </row>
    <row r="6" spans="1:30" x14ac:dyDescent="0.25">
      <c r="A6" s="24"/>
      <c r="B6" s="99"/>
      <c r="C6" s="1"/>
      <c r="D6" s="99"/>
      <c r="E6" s="100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99"/>
      <c r="C7" s="1"/>
      <c r="D7" s="99"/>
      <c r="E7" s="100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99"/>
      <c r="C8" s="1"/>
      <c r="D8" s="99"/>
      <c r="E8" s="100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99"/>
      <c r="C9" s="1"/>
      <c r="D9" s="99"/>
      <c r="E9" s="100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99"/>
      <c r="C10" s="1"/>
      <c r="D10" s="99"/>
      <c r="E10" s="10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99"/>
      <c r="C11" s="1"/>
      <c r="D11" s="99"/>
      <c r="E11" s="10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99"/>
      <c r="C12" s="1"/>
      <c r="D12" s="99"/>
      <c r="E12" s="10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99"/>
      <c r="C13" s="1"/>
      <c r="D13" s="99"/>
      <c r="E13" s="10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99"/>
      <c r="C14" s="1"/>
      <c r="D14" s="99"/>
      <c r="E14" s="10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99"/>
      <c r="C15" s="1"/>
      <c r="D15" s="99"/>
      <c r="E15" s="10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99"/>
      <c r="C16" s="1"/>
      <c r="D16" s="99"/>
      <c r="E16" s="10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99"/>
      <c r="C17" s="1"/>
      <c r="D17" s="99"/>
      <c r="E17" s="10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99"/>
      <c r="C18" s="1"/>
      <c r="D18" s="99"/>
      <c r="E18" s="10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99"/>
      <c r="C19" s="1"/>
      <c r="D19" s="99"/>
      <c r="E19" s="10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99"/>
      <c r="C20" s="1"/>
      <c r="D20" s="99"/>
      <c r="E20" s="10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99"/>
      <c r="C21" s="1"/>
      <c r="D21" s="99"/>
      <c r="E21" s="10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99"/>
      <c r="C22" s="1"/>
      <c r="D22" s="99"/>
      <c r="E22" s="10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99"/>
      <c r="C23" s="1"/>
      <c r="D23" s="99"/>
      <c r="E23" s="10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99"/>
      <c r="C24" s="1"/>
      <c r="D24" s="99"/>
      <c r="E24" s="10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99"/>
      <c r="C25" s="1"/>
      <c r="D25" s="99"/>
      <c r="E25" s="10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99"/>
      <c r="C26" s="1"/>
      <c r="D26" s="99"/>
      <c r="E26" s="10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99"/>
      <c r="C27" s="1"/>
      <c r="D27" s="99"/>
      <c r="E27" s="10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99"/>
      <c r="C28" s="1"/>
      <c r="D28" s="99"/>
      <c r="E28" s="10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99"/>
      <c r="C29" s="1"/>
      <c r="D29" s="99"/>
      <c r="E29" s="10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99"/>
      <c r="C30" s="1"/>
      <c r="D30" s="99"/>
      <c r="E30" s="10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99"/>
      <c r="C31" s="1"/>
      <c r="D31" s="99"/>
      <c r="E31" s="10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99"/>
      <c r="C32" s="1"/>
      <c r="D32" s="99"/>
      <c r="E32" s="10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99"/>
      <c r="C33" s="1"/>
      <c r="D33" s="99"/>
      <c r="E33" s="10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99"/>
      <c r="C34" s="1"/>
      <c r="D34" s="99"/>
      <c r="E34" s="10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2019-01-25T13:38:19Z</dcterms:modified>
</cp:coreProperties>
</file>