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G7" i="2"/>
  <c r="O21" i="1"/>
  <c r="M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L21" i="1"/>
  <c r="K21" i="1"/>
  <c r="J21" i="1"/>
  <c r="I21" i="1"/>
  <c r="I25" i="1"/>
  <c r="H21" i="1"/>
  <c r="H25" i="1"/>
  <c r="G21" i="1"/>
  <c r="G25" i="1"/>
  <c r="F21" i="1"/>
  <c r="F25" i="1"/>
  <c r="E21" i="1"/>
  <c r="E25" i="1"/>
  <c r="O25" i="1"/>
  <c r="O28" i="1"/>
  <c r="I28" i="1"/>
  <c r="M28" i="1"/>
  <c r="M25" i="1"/>
  <c r="N21" i="1"/>
  <c r="N25" i="1"/>
  <c r="K25" i="1"/>
  <c r="L25" i="1"/>
  <c r="G28" i="1"/>
  <c r="N28" i="1"/>
  <c r="E28" i="1"/>
  <c r="F28" i="1"/>
  <c r="H28" i="1"/>
  <c r="L28" i="1"/>
  <c r="K28" i="1"/>
</calcChain>
</file>

<file path=xl/sharedStrings.xml><?xml version="1.0" encoding="utf-8"?>
<sst xmlns="http://schemas.openxmlformats.org/spreadsheetml/2006/main" count="159" uniqueCount="99">
  <si>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</si>
  <si>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</si>
  <si>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</si>
  <si>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</si>
  <si>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</si>
  <si>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</si>
  <si>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</si>
  <si>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</si>
  <si>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</si>
  <si>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</si>
  <si>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</si>
  <si>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</si>
  <si>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</si>
  <si>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</si>
  <si>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</si>
  <si>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</si>
  <si>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</si>
  <si>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</si>
  <si>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</si>
  <si>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</si>
  <si>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</si>
  <si>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</si>
  <si>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</si>
  <si>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</si>
  <si>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</si>
  <si>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</si>
  <si>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</si>
  <si>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</si>
  <si>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</si>
  <si>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</si>
  <si>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</si>
  <si>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</si>
  <si>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</si>
  <si>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</si>
  <si>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</si>
  <si>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</si>
  <si>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</si>
  <si>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</si>
  <si>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</si>
  <si>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29.8.1951</t>
  </si>
  <si>
    <t>5.</t>
  </si>
  <si>
    <t>Roihu</t>
  </si>
  <si>
    <t>7.</t>
  </si>
  <si>
    <t>4.</t>
  </si>
  <si>
    <t>8.</t>
  </si>
  <si>
    <t>7.-8.</t>
  </si>
  <si>
    <t>11.-12.</t>
  </si>
  <si>
    <t>9.-10.</t>
  </si>
  <si>
    <t>putoamissarja</t>
  </si>
  <si>
    <t>putoamissarja, uusinta</t>
  </si>
  <si>
    <t>Cup</t>
  </si>
  <si>
    <t>MESTARUUSSARJA</t>
  </si>
  <si>
    <t>URA SM-SARJASSA</t>
  </si>
  <si>
    <t>2.</t>
  </si>
  <si>
    <t>Roihu = Roihu, Helsinki  (1957)</t>
  </si>
  <si>
    <t>18.05. 1969  Roihu - LäPa  5-6</t>
  </si>
  <si>
    <t xml:space="preserve">  17 v   8 kk 19 pv</t>
  </si>
  <si>
    <t>05.06. 1969  Roihu - TMP  10-18</t>
  </si>
  <si>
    <t xml:space="preserve">  17 v   9 kk   7 pv</t>
  </si>
  <si>
    <t>18.05. 1970  Kiri - Roihu  19-34</t>
  </si>
  <si>
    <t>10.  ottelu</t>
  </si>
  <si>
    <t xml:space="preserve">  18 v   8 kk 19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</si>
  <si>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</si>
  <si>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</si>
  <si>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</si>
  <si>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</si>
  <si>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</si>
  <si>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</si>
  <si>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</si>
  <si>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</si>
  <si>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</si>
  <si>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</si>
  <si>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</si>
  <si>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</si>
  <si>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</si>
  <si>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</si>
  <si>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Ali Lindström</t>
  </si>
  <si>
    <t>Ikä ensimmäisessä ottelussa</t>
  </si>
  <si>
    <t>26.08. 1973  Ilmajoki</t>
  </si>
  <si>
    <t>14-3</t>
  </si>
  <si>
    <t>2v</t>
  </si>
  <si>
    <t>Olavi Nurmi</t>
  </si>
  <si>
    <t>29.07. 1978  Ulvila</t>
  </si>
  <si>
    <t xml:space="preserve"> 7-10</t>
  </si>
  <si>
    <t>Erkki Leppäniemi</t>
  </si>
  <si>
    <t>327</t>
  </si>
  <si>
    <t>07.08. 1982  Roihuvuori</t>
  </si>
  <si>
    <t xml:space="preserve"> 0-10</t>
  </si>
  <si>
    <t>1v</t>
  </si>
  <si>
    <t>II p</t>
  </si>
  <si>
    <t>3000</t>
  </si>
  <si>
    <t>21 v  11 kk  28 pv</t>
  </si>
  <si>
    <t>Arja Linkosalo os. Helin</t>
  </si>
  <si>
    <t>9.</t>
  </si>
  <si>
    <t xml:space="preserve"> ITÄ - LÄNSI - KORTTI</t>
  </si>
  <si>
    <t>NAISET</t>
  </si>
  <si>
    <t>1/5</t>
  </si>
  <si>
    <t>1/3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</si>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</sst>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12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8" fillId="9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855468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92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1967</v>
      </c>
      <c r="C4" s="27" t="s">
        <v>93</v>
      </c>
      <c r="D4" s="29" t="s">
        <v>41</v>
      </c>
      <c r="E4" s="27">
        <v>1</v>
      </c>
      <c r="F4" s="27">
        <v>0</v>
      </c>
      <c r="G4" s="27">
        <v>2</v>
      </c>
      <c r="H4" s="27">
        <v>0</v>
      </c>
      <c r="I4" s="27"/>
      <c r="J4" s="27"/>
      <c r="K4" s="27"/>
      <c r="L4" s="27"/>
      <c r="M4" s="27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7">
        <v>1968</v>
      </c>
      <c r="C5" s="77"/>
      <c r="D5" s="78" t="s">
        <v>41</v>
      </c>
      <c r="E5" s="77"/>
      <c r="F5" s="77"/>
      <c r="G5" s="77"/>
      <c r="H5" s="77"/>
      <c r="I5" s="77"/>
      <c r="J5" s="77"/>
      <c r="K5" s="77"/>
      <c r="L5" s="77"/>
      <c r="M5" s="77"/>
      <c r="N5" s="7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1969</v>
      </c>
      <c r="C6" s="27" t="s">
        <v>40</v>
      </c>
      <c r="D6" s="29" t="s">
        <v>41</v>
      </c>
      <c r="E6" s="27">
        <v>9</v>
      </c>
      <c r="F6" s="27">
        <v>0</v>
      </c>
      <c r="G6" s="27">
        <v>7</v>
      </c>
      <c r="H6" s="27">
        <v>12</v>
      </c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1970</v>
      </c>
      <c r="C7" s="27" t="s">
        <v>42</v>
      </c>
      <c r="D7" s="29" t="s">
        <v>41</v>
      </c>
      <c r="E7" s="27">
        <v>10</v>
      </c>
      <c r="F7" s="27">
        <v>1</v>
      </c>
      <c r="G7" s="27">
        <v>8</v>
      </c>
      <c r="H7" s="27">
        <v>8</v>
      </c>
      <c r="I7" s="27"/>
      <c r="J7" s="27"/>
      <c r="K7" s="27"/>
      <c r="L7" s="27"/>
      <c r="M7" s="27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1971</v>
      </c>
      <c r="C8" s="27" t="s">
        <v>43</v>
      </c>
      <c r="D8" s="29" t="s">
        <v>41</v>
      </c>
      <c r="E8" s="27">
        <v>9</v>
      </c>
      <c r="F8" s="27">
        <v>1</v>
      </c>
      <c r="G8" s="27">
        <v>8</v>
      </c>
      <c r="H8" s="27">
        <v>9</v>
      </c>
      <c r="I8" s="27"/>
      <c r="J8" s="27"/>
      <c r="K8" s="27"/>
      <c r="L8" s="27"/>
      <c r="M8" s="27"/>
      <c r="N8" s="6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1972</v>
      </c>
      <c r="C9" s="27" t="s">
        <v>42</v>
      </c>
      <c r="D9" s="29" t="s">
        <v>41</v>
      </c>
      <c r="E9" s="27">
        <v>8</v>
      </c>
      <c r="F9" s="27">
        <v>0</v>
      </c>
      <c r="G9" s="27">
        <v>4</v>
      </c>
      <c r="H9" s="27">
        <v>4</v>
      </c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1973</v>
      </c>
      <c r="C10" s="27" t="s">
        <v>44</v>
      </c>
      <c r="D10" s="75" t="s">
        <v>41</v>
      </c>
      <c r="E10" s="27">
        <v>9</v>
      </c>
      <c r="F10" s="27">
        <v>0</v>
      </c>
      <c r="G10" s="27">
        <v>7</v>
      </c>
      <c r="H10" s="27">
        <v>12</v>
      </c>
      <c r="I10" s="27"/>
      <c r="J10" s="27"/>
      <c r="K10" s="27"/>
      <c r="L10" s="27"/>
      <c r="M10" s="27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7">
        <v>1974</v>
      </c>
      <c r="C11" s="77"/>
      <c r="D11" s="78" t="s">
        <v>41</v>
      </c>
      <c r="E11" s="77"/>
      <c r="F11" s="77"/>
      <c r="G11" s="77"/>
      <c r="H11" s="77"/>
      <c r="I11" s="77"/>
      <c r="J11" s="77"/>
      <c r="K11" s="77"/>
      <c r="L11" s="77"/>
      <c r="M11" s="77"/>
      <c r="N11" s="79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1975</v>
      </c>
      <c r="C12" s="27" t="s">
        <v>45</v>
      </c>
      <c r="D12" s="29" t="s">
        <v>41</v>
      </c>
      <c r="E12" s="27">
        <v>10</v>
      </c>
      <c r="F12" s="27">
        <v>0</v>
      </c>
      <c r="G12" s="27">
        <v>6</v>
      </c>
      <c r="H12" s="27">
        <v>8</v>
      </c>
      <c r="I12" s="27"/>
      <c r="J12" s="27"/>
      <c r="K12" s="27"/>
      <c r="L12" s="27"/>
      <c r="M12" s="27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1976</v>
      </c>
      <c r="C13" s="27" t="s">
        <v>46</v>
      </c>
      <c r="D13" s="75" t="s">
        <v>41</v>
      </c>
      <c r="E13" s="27">
        <v>9</v>
      </c>
      <c r="F13" s="27">
        <v>0</v>
      </c>
      <c r="G13" s="27">
        <v>3</v>
      </c>
      <c r="H13" s="27">
        <v>8</v>
      </c>
      <c r="I13" s="27"/>
      <c r="J13" s="27"/>
      <c r="K13" s="27"/>
      <c r="L13" s="27"/>
      <c r="M13" s="27"/>
      <c r="N13" s="6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77">
        <v>1977</v>
      </c>
      <c r="C14" s="77"/>
      <c r="D14" s="78" t="s">
        <v>41</v>
      </c>
      <c r="E14" s="77"/>
      <c r="F14" s="77"/>
      <c r="G14" s="77"/>
      <c r="H14" s="77"/>
      <c r="I14" s="77"/>
      <c r="J14" s="77"/>
      <c r="K14" s="77"/>
      <c r="L14" s="77"/>
      <c r="M14" s="77"/>
      <c r="N14" s="79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1978</v>
      </c>
      <c r="C15" s="27" t="s">
        <v>47</v>
      </c>
      <c r="D15" s="29" t="s">
        <v>41</v>
      </c>
      <c r="E15" s="27">
        <v>10</v>
      </c>
      <c r="F15" s="27">
        <v>1</v>
      </c>
      <c r="G15" s="27">
        <v>12</v>
      </c>
      <c r="H15" s="27">
        <v>15</v>
      </c>
      <c r="I15" s="27"/>
      <c r="J15" s="27"/>
      <c r="K15" s="27"/>
      <c r="L15" s="27"/>
      <c r="M15" s="27"/>
      <c r="N15" s="60"/>
      <c r="O15" s="37"/>
      <c r="P15" s="27"/>
      <c r="Q15" s="27"/>
      <c r="R15" s="27"/>
      <c r="S15" s="27"/>
      <c r="T15" s="27"/>
      <c r="U15" s="28">
        <v>3</v>
      </c>
      <c r="V15" s="28">
        <v>0</v>
      </c>
      <c r="W15" s="28">
        <v>0</v>
      </c>
      <c r="X15" s="28">
        <v>1</v>
      </c>
      <c r="Y15" s="28"/>
      <c r="Z15" s="27">
        <v>1</v>
      </c>
      <c r="AA15" s="27"/>
      <c r="AB15" s="27"/>
      <c r="AC15" s="27"/>
      <c r="AD15" s="27"/>
      <c r="AE15" s="27"/>
      <c r="AF15" s="76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1979</v>
      </c>
      <c r="C16" s="27" t="s">
        <v>46</v>
      </c>
      <c r="D16" s="75" t="s">
        <v>41</v>
      </c>
      <c r="E16" s="27">
        <v>10</v>
      </c>
      <c r="F16" s="27">
        <v>0</v>
      </c>
      <c r="G16" s="27">
        <v>5</v>
      </c>
      <c r="H16" s="27">
        <v>5</v>
      </c>
      <c r="I16" s="27"/>
      <c r="J16" s="27"/>
      <c r="K16" s="27"/>
      <c r="L16" s="27"/>
      <c r="M16" s="27"/>
      <c r="N16" s="60"/>
      <c r="O16" s="37"/>
      <c r="P16" s="27"/>
      <c r="Q16" s="27"/>
      <c r="R16" s="27"/>
      <c r="S16" s="27"/>
      <c r="T16" s="27"/>
      <c r="U16" s="28">
        <v>4</v>
      </c>
      <c r="V16" s="28">
        <v>0</v>
      </c>
      <c r="W16" s="28">
        <v>2</v>
      </c>
      <c r="X16" s="28">
        <v>2</v>
      </c>
      <c r="Y16" s="28"/>
      <c r="Z16" s="27"/>
      <c r="AA16" s="27"/>
      <c r="AB16" s="27"/>
      <c r="AC16" s="27"/>
      <c r="AD16" s="27"/>
      <c r="AE16" s="27"/>
      <c r="AF16" s="76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77">
        <v>1980</v>
      </c>
      <c r="C17" s="77"/>
      <c r="D17" s="78" t="s">
        <v>41</v>
      </c>
      <c r="E17" s="77"/>
      <c r="F17" s="77"/>
      <c r="G17" s="77"/>
      <c r="H17" s="77"/>
      <c r="I17" s="77"/>
      <c r="J17" s="77"/>
      <c r="K17" s="77"/>
      <c r="L17" s="77"/>
      <c r="M17" s="77"/>
      <c r="N17" s="79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7">
        <v>1981</v>
      </c>
      <c r="C18" s="27" t="s">
        <v>42</v>
      </c>
      <c r="D18" s="41" t="s">
        <v>41</v>
      </c>
      <c r="E18" s="27">
        <v>17</v>
      </c>
      <c r="F18" s="27">
        <v>1</v>
      </c>
      <c r="G18" s="27">
        <v>8</v>
      </c>
      <c r="H18" s="27">
        <v>14</v>
      </c>
      <c r="I18" s="27">
        <v>52</v>
      </c>
      <c r="J18" s="27">
        <v>12</v>
      </c>
      <c r="K18" s="27">
        <v>13</v>
      </c>
      <c r="L18" s="27">
        <v>18</v>
      </c>
      <c r="M18" s="27">
        <v>9</v>
      </c>
      <c r="N18" s="60">
        <v>0.53600000000000003</v>
      </c>
      <c r="O18" s="37">
        <v>97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>
        <v>1</v>
      </c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7">
        <v>1982</v>
      </c>
      <c r="C19" s="27" t="s">
        <v>53</v>
      </c>
      <c r="D19" s="41" t="s">
        <v>41</v>
      </c>
      <c r="E19" s="27">
        <v>18</v>
      </c>
      <c r="F19" s="27">
        <v>2</v>
      </c>
      <c r="G19" s="27">
        <v>25</v>
      </c>
      <c r="H19" s="27">
        <v>19</v>
      </c>
      <c r="I19" s="27">
        <v>77</v>
      </c>
      <c r="J19" s="27">
        <v>8</v>
      </c>
      <c r="K19" s="27">
        <v>14</v>
      </c>
      <c r="L19" s="27">
        <v>28</v>
      </c>
      <c r="M19" s="27">
        <v>27</v>
      </c>
      <c r="N19" s="60">
        <v>0.65800000000000003</v>
      </c>
      <c r="O19" s="37">
        <v>117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>
        <v>1</v>
      </c>
      <c r="AA19" s="27"/>
      <c r="AB19" s="27">
        <v>1</v>
      </c>
      <c r="AC19" s="27"/>
      <c r="AD19" s="27">
        <v>1</v>
      </c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7">
        <v>1983</v>
      </c>
      <c r="C20" s="27" t="s">
        <v>40</v>
      </c>
      <c r="D20" s="41" t="s">
        <v>41</v>
      </c>
      <c r="E20" s="27">
        <v>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0">
        <v>0</v>
      </c>
      <c r="O20" s="37">
        <v>0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7" t="s">
        <v>9</v>
      </c>
      <c r="C21" s="18"/>
      <c r="D21" s="16"/>
      <c r="E21" s="19">
        <f t="shared" ref="E21:M21" si="0">SUM(E4:E20)</f>
        <v>121</v>
      </c>
      <c r="F21" s="19">
        <f t="shared" si="0"/>
        <v>6</v>
      </c>
      <c r="G21" s="19">
        <f t="shared" si="0"/>
        <v>95</v>
      </c>
      <c r="H21" s="19">
        <f t="shared" si="0"/>
        <v>114</v>
      </c>
      <c r="I21" s="19">
        <f t="shared" si="0"/>
        <v>129</v>
      </c>
      <c r="J21" s="19">
        <f t="shared" si="0"/>
        <v>20</v>
      </c>
      <c r="K21" s="19">
        <f t="shared" si="0"/>
        <v>27</v>
      </c>
      <c r="L21" s="19">
        <f t="shared" si="0"/>
        <v>46</v>
      </c>
      <c r="M21" s="19">
        <f t="shared" si="0"/>
        <v>36</v>
      </c>
      <c r="N21" s="31">
        <f>PRODUCT(I21/O21)</f>
        <v>0.60280373831775702</v>
      </c>
      <c r="O21" s="32">
        <f>SUM(O18:O20)</f>
        <v>214</v>
      </c>
      <c r="P21" s="19">
        <f t="shared" ref="P21:AE21" si="1">SUM(P4:P20)</f>
        <v>0</v>
      </c>
      <c r="Q21" s="19">
        <f t="shared" si="1"/>
        <v>0</v>
      </c>
      <c r="R21" s="19">
        <f t="shared" si="1"/>
        <v>0</v>
      </c>
      <c r="S21" s="19">
        <f t="shared" si="1"/>
        <v>0</v>
      </c>
      <c r="T21" s="19">
        <f t="shared" si="1"/>
        <v>0</v>
      </c>
      <c r="U21" s="19">
        <f t="shared" si="1"/>
        <v>7</v>
      </c>
      <c r="V21" s="19">
        <f t="shared" si="1"/>
        <v>0</v>
      </c>
      <c r="W21" s="19">
        <f t="shared" si="1"/>
        <v>2</v>
      </c>
      <c r="X21" s="19">
        <f t="shared" si="1"/>
        <v>3</v>
      </c>
      <c r="Y21" s="19">
        <f t="shared" si="1"/>
        <v>0</v>
      </c>
      <c r="Z21" s="19">
        <f t="shared" si="1"/>
        <v>3</v>
      </c>
      <c r="AA21" s="19">
        <f t="shared" si="1"/>
        <v>0</v>
      </c>
      <c r="AB21" s="19">
        <f t="shared" si="1"/>
        <v>2</v>
      </c>
      <c r="AC21" s="19">
        <f t="shared" si="1"/>
        <v>0</v>
      </c>
      <c r="AD21" s="19">
        <f t="shared" si="1"/>
        <v>1</v>
      </c>
      <c r="AE21" s="19">
        <f t="shared" si="1"/>
        <v>0</v>
      </c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9" t="s">
        <v>2</v>
      </c>
      <c r="C22" s="33"/>
      <c r="D22" s="34">
        <v>508.7</v>
      </c>
      <c r="E22" s="1"/>
      <c r="F22" s="1"/>
      <c r="G22" s="1"/>
      <c r="H22" s="1"/>
      <c r="I22" s="1"/>
      <c r="J22" s="1"/>
      <c r="K22" s="1"/>
      <c r="L22" s="1"/>
      <c r="M22" s="1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6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/>
      <c r="C23" s="1"/>
      <c r="D23" s="25"/>
      <c r="E23" s="1"/>
      <c r="F23" s="1"/>
      <c r="G23" s="1"/>
      <c r="H23" s="1"/>
      <c r="I23" s="1"/>
      <c r="J23" s="1"/>
      <c r="K23" s="1"/>
      <c r="L23" s="1"/>
      <c r="M23" s="1"/>
      <c r="N23" s="35"/>
      <c r="O23" s="37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23" t="s">
        <v>52</v>
      </c>
      <c r="C24" s="40"/>
      <c r="D24" s="40"/>
      <c r="E24" s="19" t="s">
        <v>4</v>
      </c>
      <c r="F24" s="19" t="s">
        <v>12</v>
      </c>
      <c r="G24" s="16" t="s">
        <v>13</v>
      </c>
      <c r="H24" s="19" t="s">
        <v>14</v>
      </c>
      <c r="I24" s="19" t="s">
        <v>3</v>
      </c>
      <c r="J24" s="1"/>
      <c r="K24" s="19" t="s">
        <v>22</v>
      </c>
      <c r="L24" s="19" t="s">
        <v>23</v>
      </c>
      <c r="M24" s="19" t="s">
        <v>24</v>
      </c>
      <c r="N24" s="31" t="s">
        <v>30</v>
      </c>
      <c r="O24" s="25"/>
      <c r="P24" s="41" t="s">
        <v>32</v>
      </c>
      <c r="Q24" s="13"/>
      <c r="R24" s="13"/>
      <c r="S24" s="13"/>
      <c r="T24" s="61"/>
      <c r="U24" s="61"/>
      <c r="V24" s="61"/>
      <c r="W24" s="61"/>
      <c r="X24" s="61"/>
      <c r="Y24" s="13"/>
      <c r="Z24" s="13"/>
      <c r="AA24" s="13"/>
      <c r="AB24" s="12"/>
      <c r="AC24" s="13"/>
      <c r="AD24" s="13"/>
      <c r="AE24" s="13"/>
      <c r="AF24" s="62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1" t="s">
        <v>15</v>
      </c>
      <c r="C25" s="13"/>
      <c r="D25" s="42"/>
      <c r="E25" s="27">
        <f>PRODUCT(E21)</f>
        <v>121</v>
      </c>
      <c r="F25" s="27">
        <f>PRODUCT(F21)</f>
        <v>6</v>
      </c>
      <c r="G25" s="27">
        <f>PRODUCT(G21)</f>
        <v>95</v>
      </c>
      <c r="H25" s="27">
        <f>PRODUCT(H21)</f>
        <v>114</v>
      </c>
      <c r="I25" s="27">
        <f>PRODUCT(I21)</f>
        <v>129</v>
      </c>
      <c r="J25" s="1"/>
      <c r="K25" s="43">
        <f>PRODUCT((F25+G25)/E25)</f>
        <v>0.83471074380165289</v>
      </c>
      <c r="L25" s="43">
        <f>PRODUCT(H25/E25)</f>
        <v>0.94214876033057848</v>
      </c>
      <c r="M25" s="43">
        <f>PRODUCT(I25/35)</f>
        <v>3.6857142857142855</v>
      </c>
      <c r="N25" s="30">
        <f>PRODUCT(N21)</f>
        <v>0.60280373831775702</v>
      </c>
      <c r="O25" s="25">
        <f>PRODUCT(O21)</f>
        <v>214</v>
      </c>
      <c r="P25" s="63" t="s">
        <v>33</v>
      </c>
      <c r="Q25" s="64"/>
      <c r="R25" s="64"/>
      <c r="S25" s="65" t="s">
        <v>55</v>
      </c>
      <c r="T25" s="65"/>
      <c r="U25" s="65"/>
      <c r="V25" s="65"/>
      <c r="W25" s="65"/>
      <c r="X25" s="65"/>
      <c r="Y25" s="65"/>
      <c r="Z25" s="65"/>
      <c r="AA25" s="65"/>
      <c r="AB25" s="66" t="s">
        <v>34</v>
      </c>
      <c r="AC25" s="66"/>
      <c r="AD25" s="66"/>
      <c r="AE25" s="66"/>
      <c r="AF25" s="125" t="s">
        <v>56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4" t="s">
        <v>16</v>
      </c>
      <c r="C26" s="45"/>
      <c r="D26" s="46"/>
      <c r="E26" s="27"/>
      <c r="F26" s="27"/>
      <c r="G26" s="27"/>
      <c r="H26" s="27"/>
      <c r="I26" s="27"/>
      <c r="J26" s="1"/>
      <c r="K26" s="43"/>
      <c r="L26" s="43"/>
      <c r="M26" s="43"/>
      <c r="N26" s="30"/>
      <c r="O26" s="25"/>
      <c r="P26" s="67" t="s">
        <v>35</v>
      </c>
      <c r="Q26" s="68"/>
      <c r="R26" s="68"/>
      <c r="S26" s="69" t="s">
        <v>55</v>
      </c>
      <c r="T26" s="69"/>
      <c r="U26" s="69"/>
      <c r="V26" s="69"/>
      <c r="W26" s="69"/>
      <c r="X26" s="69"/>
      <c r="Y26" s="69"/>
      <c r="Z26" s="69"/>
      <c r="AA26" s="69"/>
      <c r="AB26" s="70" t="s">
        <v>34</v>
      </c>
      <c r="AC26" s="70"/>
      <c r="AD26" s="70"/>
      <c r="AE26" s="70"/>
      <c r="AF26" s="126" t="s">
        <v>56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7" t="s">
        <v>17</v>
      </c>
      <c r="C27" s="48"/>
      <c r="D27" s="49"/>
      <c r="E27" s="28"/>
      <c r="F27" s="28"/>
      <c r="G27" s="28"/>
      <c r="H27" s="28"/>
      <c r="I27" s="28"/>
      <c r="J27" s="1"/>
      <c r="K27" s="50"/>
      <c r="L27" s="50"/>
      <c r="M27" s="50"/>
      <c r="N27" s="51"/>
      <c r="O27" s="25"/>
      <c r="P27" s="67" t="s">
        <v>36</v>
      </c>
      <c r="Q27" s="68"/>
      <c r="R27" s="68"/>
      <c r="S27" s="69" t="s">
        <v>57</v>
      </c>
      <c r="T27" s="69"/>
      <c r="U27" s="69"/>
      <c r="V27" s="69"/>
      <c r="W27" s="69"/>
      <c r="X27" s="69"/>
      <c r="Y27" s="69"/>
      <c r="Z27" s="69"/>
      <c r="AA27" s="69"/>
      <c r="AB27" s="70" t="s">
        <v>38</v>
      </c>
      <c r="AC27" s="70"/>
      <c r="AD27" s="70"/>
      <c r="AE27" s="70"/>
      <c r="AF27" s="126" t="s">
        <v>58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2" t="s">
        <v>18</v>
      </c>
      <c r="C28" s="53"/>
      <c r="D28" s="54"/>
      <c r="E28" s="19">
        <f>SUM(E25:E27)</f>
        <v>121</v>
      </c>
      <c r="F28" s="19">
        <f>SUM(F25:F27)</f>
        <v>6</v>
      </c>
      <c r="G28" s="19">
        <f>SUM(G25:G27)</f>
        <v>95</v>
      </c>
      <c r="H28" s="19">
        <f>SUM(H25:H27)</f>
        <v>114</v>
      </c>
      <c r="I28" s="19">
        <f>SUM(I25:I27)</f>
        <v>129</v>
      </c>
      <c r="J28" s="1"/>
      <c r="K28" s="55">
        <f>PRODUCT((F28+G28)/E28)</f>
        <v>0.83471074380165289</v>
      </c>
      <c r="L28" s="55">
        <f>PRODUCT(H28/E28)</f>
        <v>0.94214876033057848</v>
      </c>
      <c r="M28" s="55">
        <f>PRODUCT(I28/35)</f>
        <v>3.6857142857142855</v>
      </c>
      <c r="N28" s="31">
        <f>PRODUCT(I28/O28)</f>
        <v>0.60280373831775702</v>
      </c>
      <c r="O28" s="25">
        <f>SUM(O25:O27)</f>
        <v>214</v>
      </c>
      <c r="P28" s="71" t="s">
        <v>37</v>
      </c>
      <c r="Q28" s="72"/>
      <c r="R28" s="72"/>
      <c r="S28" s="73" t="s">
        <v>59</v>
      </c>
      <c r="T28" s="73"/>
      <c r="U28" s="73"/>
      <c r="V28" s="73"/>
      <c r="W28" s="73"/>
      <c r="X28" s="73"/>
      <c r="Y28" s="73"/>
      <c r="Z28" s="73"/>
      <c r="AA28" s="73"/>
      <c r="AB28" s="74" t="s">
        <v>60</v>
      </c>
      <c r="AC28" s="74"/>
      <c r="AD28" s="74"/>
      <c r="AE28" s="74"/>
      <c r="AF28" s="127" t="s">
        <v>61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 t="s">
        <v>31</v>
      </c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29.5703125" style="121" customWidth="1"/>
    <col min="3" max="3" width="17.5703125" style="122" customWidth="1"/>
    <col min="4" max="4" width="10.5703125" style="123" customWidth="1"/>
    <col min="5" max="5" width="10.28515625" style="123" customWidth="1"/>
    <col min="6" max="6" width="0.7109375" style="37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22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94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92</v>
      </c>
      <c r="C2" s="4" t="s">
        <v>39</v>
      </c>
      <c r="D2" s="12"/>
      <c r="E2" s="12"/>
      <c r="F2" s="85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2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95</v>
      </c>
      <c r="C3" s="23" t="s">
        <v>62</v>
      </c>
      <c r="D3" s="87" t="s">
        <v>63</v>
      </c>
      <c r="E3" s="88" t="s">
        <v>1</v>
      </c>
      <c r="F3" s="25"/>
      <c r="G3" s="89" t="s">
        <v>64</v>
      </c>
      <c r="H3" s="90" t="s">
        <v>65</v>
      </c>
      <c r="I3" s="90" t="s">
        <v>28</v>
      </c>
      <c r="J3" s="18" t="s">
        <v>66</v>
      </c>
      <c r="K3" s="91" t="s">
        <v>67</v>
      </c>
      <c r="L3" s="91" t="s">
        <v>68</v>
      </c>
      <c r="M3" s="89" t="s">
        <v>69</v>
      </c>
      <c r="N3" s="89" t="s">
        <v>27</v>
      </c>
      <c r="O3" s="90" t="s">
        <v>70</v>
      </c>
      <c r="P3" s="89" t="s">
        <v>65</v>
      </c>
      <c r="Q3" s="89" t="s">
        <v>3</v>
      </c>
      <c r="R3" s="89">
        <v>1</v>
      </c>
      <c r="S3" s="89">
        <v>2</v>
      </c>
      <c r="T3" s="89">
        <v>3</v>
      </c>
      <c r="U3" s="89" t="s">
        <v>71</v>
      </c>
      <c r="V3" s="18" t="s">
        <v>19</v>
      </c>
      <c r="W3" s="17" t="s">
        <v>72</v>
      </c>
      <c r="X3" s="17" t="s">
        <v>73</v>
      </c>
      <c r="Y3" s="83"/>
      <c r="Z3" s="83"/>
      <c r="AA3" s="83"/>
      <c r="AB3" s="83"/>
      <c r="AC3" s="83"/>
      <c r="AD3" s="83"/>
    </row>
    <row r="4" spans="1:30" x14ac:dyDescent="0.25">
      <c r="A4" s="9"/>
      <c r="B4" s="129" t="s">
        <v>78</v>
      </c>
      <c r="C4" s="92" t="s">
        <v>79</v>
      </c>
      <c r="D4" s="93" t="s">
        <v>74</v>
      </c>
      <c r="E4" s="94" t="s">
        <v>41</v>
      </c>
      <c r="F4" s="130"/>
      <c r="G4" s="95">
        <v>1</v>
      </c>
      <c r="H4" s="96"/>
      <c r="I4" s="95"/>
      <c r="J4" s="97" t="s">
        <v>80</v>
      </c>
      <c r="K4" s="97">
        <v>9</v>
      </c>
      <c r="L4" s="97"/>
      <c r="M4" s="97">
        <v>1</v>
      </c>
      <c r="N4" s="95"/>
      <c r="O4" s="96"/>
      <c r="P4" s="95">
        <v>2</v>
      </c>
      <c r="Q4" s="131"/>
      <c r="R4" s="131"/>
      <c r="S4" s="131"/>
      <c r="T4" s="131"/>
      <c r="U4" s="131"/>
      <c r="V4" s="98"/>
      <c r="W4" s="92" t="s">
        <v>81</v>
      </c>
      <c r="X4" s="99"/>
      <c r="Y4" s="25"/>
      <c r="Z4" s="83"/>
      <c r="AA4" s="83"/>
      <c r="AB4" s="83"/>
      <c r="AC4" s="83"/>
      <c r="AD4" s="83"/>
    </row>
    <row r="5" spans="1:30" x14ac:dyDescent="0.25">
      <c r="A5" s="24"/>
      <c r="B5" s="129" t="s">
        <v>82</v>
      </c>
      <c r="C5" s="92" t="s">
        <v>83</v>
      </c>
      <c r="D5" s="93" t="s">
        <v>74</v>
      </c>
      <c r="E5" s="94" t="s">
        <v>41</v>
      </c>
      <c r="F5" s="130"/>
      <c r="G5" s="95"/>
      <c r="H5" s="96"/>
      <c r="I5" s="95">
        <v>1</v>
      </c>
      <c r="J5" s="97"/>
      <c r="K5" s="97" t="s">
        <v>75</v>
      </c>
      <c r="L5" s="97"/>
      <c r="M5" s="97">
        <v>1</v>
      </c>
      <c r="N5" s="95"/>
      <c r="O5" s="96"/>
      <c r="P5" s="95"/>
      <c r="Q5" s="131"/>
      <c r="R5" s="131"/>
      <c r="S5" s="131"/>
      <c r="T5" s="131"/>
      <c r="U5" s="131"/>
      <c r="V5" s="98"/>
      <c r="W5" s="92" t="s">
        <v>84</v>
      </c>
      <c r="X5" s="99" t="s">
        <v>85</v>
      </c>
      <c r="Y5" s="25"/>
      <c r="Z5" s="83"/>
      <c r="AA5" s="83"/>
      <c r="AB5" s="83"/>
      <c r="AC5" s="83"/>
      <c r="AD5" s="83"/>
    </row>
    <row r="6" spans="1:30" x14ac:dyDescent="0.25">
      <c r="A6" s="9"/>
      <c r="B6" s="129" t="s">
        <v>86</v>
      </c>
      <c r="C6" s="92" t="s">
        <v>87</v>
      </c>
      <c r="D6" s="93" t="s">
        <v>74</v>
      </c>
      <c r="E6" s="94" t="s">
        <v>41</v>
      </c>
      <c r="F6" s="130"/>
      <c r="G6" s="95"/>
      <c r="H6" s="96"/>
      <c r="I6" s="95">
        <v>1</v>
      </c>
      <c r="J6" s="97" t="s">
        <v>88</v>
      </c>
      <c r="K6" s="97">
        <v>9</v>
      </c>
      <c r="L6" s="97" t="s">
        <v>89</v>
      </c>
      <c r="M6" s="97">
        <v>1</v>
      </c>
      <c r="N6" s="95"/>
      <c r="O6" s="96"/>
      <c r="P6" s="95"/>
      <c r="Q6" s="131" t="s">
        <v>96</v>
      </c>
      <c r="R6" s="131" t="s">
        <v>97</v>
      </c>
      <c r="S6" s="131" t="s">
        <v>98</v>
      </c>
      <c r="T6" s="131" t="s">
        <v>98</v>
      </c>
      <c r="U6" s="131"/>
      <c r="V6" s="98">
        <v>0.2</v>
      </c>
      <c r="W6" s="92" t="s">
        <v>76</v>
      </c>
      <c r="X6" s="99" t="s">
        <v>90</v>
      </c>
      <c r="Y6" s="25"/>
      <c r="Z6" s="83"/>
      <c r="AA6" s="83"/>
      <c r="AB6" s="83"/>
      <c r="AC6" s="83"/>
      <c r="AD6" s="83"/>
    </row>
    <row r="7" spans="1:30" x14ac:dyDescent="0.25">
      <c r="A7" s="24"/>
      <c r="B7" s="23" t="s">
        <v>9</v>
      </c>
      <c r="C7" s="18"/>
      <c r="D7" s="17"/>
      <c r="E7" s="100"/>
      <c r="F7" s="101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/>
      <c r="P7" s="19">
        <f t="shared" si="0"/>
        <v>2</v>
      </c>
      <c r="Q7" s="19" t="s">
        <v>96</v>
      </c>
      <c r="R7" s="19" t="s">
        <v>97</v>
      </c>
      <c r="S7" s="19" t="s">
        <v>98</v>
      </c>
      <c r="T7" s="19" t="s">
        <v>98</v>
      </c>
      <c r="U7" s="19"/>
      <c r="V7" s="31">
        <v>0.2</v>
      </c>
      <c r="W7" s="102"/>
      <c r="X7" s="103"/>
      <c r="Y7" s="83"/>
      <c r="Z7" s="83"/>
      <c r="AA7" s="83"/>
      <c r="AB7" s="83"/>
      <c r="AC7" s="83"/>
      <c r="AD7" s="83"/>
    </row>
    <row r="8" spans="1:30" x14ac:dyDescent="0.25">
      <c r="A8" s="24"/>
      <c r="B8" s="104" t="s">
        <v>77</v>
      </c>
      <c r="C8" s="105" t="s">
        <v>91</v>
      </c>
      <c r="D8" s="106"/>
      <c r="E8" s="107"/>
      <c r="F8" s="108"/>
      <c r="G8" s="109"/>
      <c r="H8" s="109"/>
      <c r="I8" s="109"/>
      <c r="J8" s="110"/>
      <c r="K8" s="110"/>
      <c r="L8" s="110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6"/>
      <c r="X8" s="111"/>
      <c r="Y8" s="83"/>
      <c r="Z8" s="83"/>
      <c r="AA8" s="83"/>
      <c r="AB8" s="83"/>
      <c r="AC8" s="83"/>
      <c r="AD8" s="83"/>
    </row>
    <row r="9" spans="1:30" x14ac:dyDescent="0.25">
      <c r="A9" s="24"/>
      <c r="B9" s="112"/>
      <c r="C9" s="113"/>
      <c r="D9" s="113"/>
      <c r="E9" s="114"/>
      <c r="F9" s="114"/>
      <c r="G9" s="115"/>
      <c r="H9" s="116"/>
      <c r="I9" s="114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7"/>
      <c r="Y9" s="83"/>
      <c r="Z9" s="83"/>
      <c r="AA9" s="83"/>
      <c r="AB9" s="83"/>
      <c r="AC9" s="83"/>
      <c r="AD9" s="83"/>
    </row>
    <row r="10" spans="1:30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3"/>
      <c r="Z82" s="83"/>
      <c r="AA82" s="83"/>
      <c r="AB82" s="83"/>
      <c r="AC82" s="83"/>
      <c r="AD82" s="83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3"/>
      <c r="Z83" s="83"/>
      <c r="AA83" s="83"/>
      <c r="AB83" s="83"/>
      <c r="AC83" s="83"/>
      <c r="AD83" s="83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3"/>
      <c r="Z84" s="83"/>
      <c r="AA84" s="83"/>
      <c r="AB84" s="83"/>
      <c r="AC84" s="83"/>
      <c r="AD84" s="83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3"/>
      <c r="Z85" s="83"/>
      <c r="AA85" s="83"/>
      <c r="AB85" s="83"/>
      <c r="AC85" s="83"/>
      <c r="AD85" s="83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83"/>
      <c r="Z86" s="83"/>
      <c r="AA86" s="83"/>
      <c r="AB86" s="83"/>
      <c r="AC86" s="83"/>
      <c r="AD86" s="83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83"/>
      <c r="Z87" s="83"/>
      <c r="AA87" s="83"/>
      <c r="AB87" s="83"/>
      <c r="AC87" s="83"/>
      <c r="AD87" s="83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8"/>
      <c r="X88" s="1"/>
      <c r="Y88" s="83"/>
      <c r="Z88" s="83"/>
      <c r="AA88" s="83"/>
      <c r="AB88" s="83"/>
      <c r="AC88" s="83"/>
      <c r="AD88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2019-01-25T13:24:06Z</dcterms:modified>
</cp:coreProperties>
</file>