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M6" i="1"/>
  <c r="M19" i="1" s="1"/>
  <c r="O7" i="1"/>
  <c r="AE19" i="1"/>
  <c r="AD19" i="1"/>
  <c r="AC19" i="1"/>
  <c r="AB19" i="1"/>
  <c r="AA19" i="1"/>
  <c r="Z19" i="1"/>
  <c r="Y19" i="1"/>
  <c r="I25" i="1" s="1"/>
  <c r="N25" i="1" s="1"/>
  <c r="X19" i="1"/>
  <c r="H25" i="1" s="1"/>
  <c r="L25" i="1" s="1"/>
  <c r="W19" i="1"/>
  <c r="G25" i="1" s="1"/>
  <c r="V19" i="1"/>
  <c r="F25" i="1" s="1"/>
  <c r="K25" i="1" s="1"/>
  <c r="U19" i="1"/>
  <c r="E25" i="1" s="1"/>
  <c r="T19" i="1"/>
  <c r="S19" i="1"/>
  <c r="R19" i="1"/>
  <c r="Q19" i="1"/>
  <c r="P19" i="1"/>
  <c r="L19" i="1"/>
  <c r="K19" i="1"/>
  <c r="J19" i="1"/>
  <c r="I19" i="1"/>
  <c r="I23" i="1" s="1"/>
  <c r="I26" i="1" s="1"/>
  <c r="H19" i="1"/>
  <c r="H23" i="1" s="1"/>
  <c r="G19" i="1"/>
  <c r="G23" i="1" s="1"/>
  <c r="G26" i="1" s="1"/>
  <c r="F19" i="1"/>
  <c r="F23" i="1" s="1"/>
  <c r="E19" i="1"/>
  <c r="E23" i="1" s="1"/>
  <c r="E26" i="1" s="1"/>
  <c r="O23" i="1"/>
  <c r="O26" i="1"/>
  <c r="N19" i="1"/>
  <c r="N23" i="1" s="1"/>
  <c r="K23" i="1" l="1"/>
  <c r="F26" i="1"/>
  <c r="H26" i="1"/>
  <c r="D20" i="1"/>
  <c r="M25" i="1"/>
  <c r="K26" i="1"/>
  <c r="L26" i="1"/>
  <c r="M26" i="1"/>
  <c r="N26" i="1"/>
  <c r="L23" i="1"/>
  <c r="M23" i="1"/>
</calcChain>
</file>

<file path=xl/sharedStrings.xml><?xml version="1.0" encoding="utf-8"?>
<sst xmlns="http://schemas.openxmlformats.org/spreadsheetml/2006/main" count="98" uniqueCount="61">
  <si>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</si>
  <si>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</si>
  <si>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</si>
  <si>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</si>
  <si>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</si>
  <si>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</si>
  <si>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</si>
  <si>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</si>
  <si>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</si>
  <si>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</si>
  <si>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</si>
  <si>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</si>
  <si>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</si>
  <si>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</si>
  <si>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</si>
  <si>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</si>
  <si>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</si>
  <si>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</si>
  <si>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</si>
  <si>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</si>
  <si>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</si>
  <si>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</si>
  <si>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</si>
  <si>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</si>
  <si>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</si>
  <si>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</si>
  <si>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</si>
  <si>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</si>
  <si>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</si>
  <si>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</si>
  <si>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</si>
  <si>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</si>
  <si>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</si>
  <si>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</si>
  <si>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</si>
  <si>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</si>
  <si>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</si>
  <si>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</si>
  <si>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</si>
  <si>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</si>
  <si>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</si>
  <si>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Maarit Lindberg</t>
  </si>
  <si>
    <t>9.</t>
  </si>
  <si>
    <t>Paukku</t>
  </si>
  <si>
    <t>karsintasarja</t>
  </si>
  <si>
    <t>ykköspesis</t>
  </si>
  <si>
    <t>****</t>
  </si>
  <si>
    <t>suomensarja</t>
  </si>
  <si>
    <t>Paukku = Hämeenlinnan Paukku  (1961)</t>
  </si>
  <si>
    <t>14.05. 2003  Paukku - Pesäkarhut  0-2  (1-10, 0-6)</t>
  </si>
  <si>
    <t xml:space="preserve">  16 v   2 kk   6 pv</t>
  </si>
  <si>
    <t>17.05. 2003  TyTe - Paukku  2-1  (6-2, 2-4, 1-0)</t>
  </si>
  <si>
    <t>2.  ottelu</t>
  </si>
  <si>
    <t xml:space="preserve">  16 v   2 kk   9 pv</t>
  </si>
  <si>
    <t>11.  ottelu</t>
  </si>
  <si>
    <t>29.06. 2003  Virkiä - Paukku  2-1  (13-1, 3-4, 0-0, 2-1)</t>
  </si>
  <si>
    <t xml:space="preserve">  16 v   3 kk 21 pv</t>
  </si>
  <si>
    <t>8.3.1977   Uusikaupunki</t>
  </si>
  <si>
    <t>Paukku  2</t>
  </si>
  <si>
    <t>Jana</t>
  </si>
  <si>
    <t>Jana = Janakkalan Jana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</si>
</sst>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1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9">
        <v>2001</v>
      </c>
      <c r="C4" s="80"/>
      <c r="D4" s="81" t="s">
        <v>43</v>
      </c>
      <c r="E4" s="79"/>
      <c r="F4" s="82" t="s">
        <v>45</v>
      </c>
      <c r="G4" s="83"/>
      <c r="H4" s="80"/>
      <c r="I4" s="79"/>
      <c r="J4" s="79"/>
      <c r="K4" s="79"/>
      <c r="L4" s="79"/>
      <c r="M4" s="79"/>
      <c r="N4" s="8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2002</v>
      </c>
      <c r="C5" s="80"/>
      <c r="D5" s="81" t="s">
        <v>43</v>
      </c>
      <c r="E5" s="79"/>
      <c r="F5" s="82" t="s">
        <v>45</v>
      </c>
      <c r="G5" s="83"/>
      <c r="H5" s="80"/>
      <c r="I5" s="79"/>
      <c r="J5" s="79"/>
      <c r="K5" s="79"/>
      <c r="L5" s="79"/>
      <c r="M5" s="79"/>
      <c r="N5" s="8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43" t="s">
        <v>42</v>
      </c>
      <c r="D6" s="41" t="s">
        <v>43</v>
      </c>
      <c r="E6" s="27">
        <v>20</v>
      </c>
      <c r="F6" s="27">
        <v>1</v>
      </c>
      <c r="G6" s="27">
        <v>1</v>
      </c>
      <c r="H6" s="27">
        <v>11</v>
      </c>
      <c r="I6" s="27">
        <v>50</v>
      </c>
      <c r="J6" s="27">
        <v>31</v>
      </c>
      <c r="K6" s="27">
        <v>14</v>
      </c>
      <c r="L6" s="27">
        <v>3</v>
      </c>
      <c r="M6" s="27">
        <f>PRODUCT(F6+G6)</f>
        <v>2</v>
      </c>
      <c r="N6" s="78">
        <v>0.46700000000000003</v>
      </c>
      <c r="O6" s="25">
        <f>PRODUCT(I6/N6)</f>
        <v>107.06638115631691</v>
      </c>
      <c r="P6" s="27"/>
      <c r="Q6" s="27"/>
      <c r="R6" s="27"/>
      <c r="S6" s="27"/>
      <c r="T6" s="27"/>
      <c r="U6" s="28">
        <v>4</v>
      </c>
      <c r="V6" s="28">
        <v>0</v>
      </c>
      <c r="W6" s="28">
        <v>2</v>
      </c>
      <c r="X6" s="28">
        <v>2</v>
      </c>
      <c r="Y6" s="28">
        <v>11</v>
      </c>
      <c r="Z6" s="27"/>
      <c r="AA6" s="27"/>
      <c r="AB6" s="27"/>
      <c r="AC6" s="27"/>
      <c r="AD6" s="27"/>
      <c r="AE6" s="27"/>
      <c r="AF6" s="61" t="s">
        <v>44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 t="s">
        <v>46</v>
      </c>
      <c r="C7" s="43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2008</v>
      </c>
      <c r="C8" s="80"/>
      <c r="D8" s="81" t="s">
        <v>43</v>
      </c>
      <c r="E8" s="79"/>
      <c r="F8" s="82" t="s">
        <v>45</v>
      </c>
      <c r="G8" s="83"/>
      <c r="H8" s="80"/>
      <c r="I8" s="79"/>
      <c r="J8" s="79"/>
      <c r="K8" s="79"/>
      <c r="L8" s="79"/>
      <c r="M8" s="79"/>
      <c r="N8" s="8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9">
        <v>2009</v>
      </c>
      <c r="C9" s="80"/>
      <c r="D9" s="81" t="s">
        <v>43</v>
      </c>
      <c r="E9" s="79"/>
      <c r="F9" s="82" t="s">
        <v>45</v>
      </c>
      <c r="G9" s="83"/>
      <c r="H9" s="80"/>
      <c r="I9" s="79"/>
      <c r="J9" s="79"/>
      <c r="K9" s="79"/>
      <c r="L9" s="79"/>
      <c r="M9" s="79"/>
      <c r="N9" s="8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9">
        <v>2010</v>
      </c>
      <c r="C10" s="80"/>
      <c r="D10" s="81" t="s">
        <v>43</v>
      </c>
      <c r="E10" s="79"/>
      <c r="F10" s="82" t="s">
        <v>45</v>
      </c>
      <c r="G10" s="83"/>
      <c r="H10" s="80"/>
      <c r="I10" s="79"/>
      <c r="J10" s="79"/>
      <c r="K10" s="79"/>
      <c r="L10" s="79"/>
      <c r="M10" s="79"/>
      <c r="N10" s="84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9">
        <v>2011</v>
      </c>
      <c r="C11" s="80"/>
      <c r="D11" s="81" t="s">
        <v>43</v>
      </c>
      <c r="E11" s="79"/>
      <c r="F11" s="82" t="s">
        <v>45</v>
      </c>
      <c r="G11" s="83"/>
      <c r="H11" s="80"/>
      <c r="I11" s="79"/>
      <c r="J11" s="79"/>
      <c r="K11" s="79"/>
      <c r="L11" s="79"/>
      <c r="M11" s="79"/>
      <c r="N11" s="84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5">
        <v>2012</v>
      </c>
      <c r="C12" s="86"/>
      <c r="D12" s="87" t="s">
        <v>43</v>
      </c>
      <c r="E12" s="85"/>
      <c r="F12" s="88" t="s">
        <v>47</v>
      </c>
      <c r="G12" s="85"/>
      <c r="H12" s="85"/>
      <c r="I12" s="85"/>
      <c r="J12" s="85"/>
      <c r="K12" s="85"/>
      <c r="L12" s="85"/>
      <c r="M12" s="85"/>
      <c r="N12" s="89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2013</v>
      </c>
      <c r="C13" s="43"/>
      <c r="D13" s="41"/>
      <c r="E13" s="27"/>
      <c r="F13" s="90"/>
      <c r="G13" s="27"/>
      <c r="H13" s="27"/>
      <c r="I13" s="27"/>
      <c r="J13" s="27"/>
      <c r="K13" s="27"/>
      <c r="L13" s="27"/>
      <c r="M13" s="27"/>
      <c r="N13" s="30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2014</v>
      </c>
      <c r="C14" s="43"/>
      <c r="D14" s="41"/>
      <c r="E14" s="27"/>
      <c r="F14" s="90"/>
      <c r="G14" s="27"/>
      <c r="H14" s="27"/>
      <c r="I14" s="27"/>
      <c r="J14" s="27"/>
      <c r="K14" s="27"/>
      <c r="L14" s="27"/>
      <c r="M14" s="27"/>
      <c r="N14" s="30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2015</v>
      </c>
      <c r="C15" s="43"/>
      <c r="D15" s="41"/>
      <c r="E15" s="27"/>
      <c r="F15" s="90"/>
      <c r="G15" s="27"/>
      <c r="H15" s="27"/>
      <c r="I15" s="27"/>
      <c r="J15" s="27"/>
      <c r="K15" s="27"/>
      <c r="L15" s="27"/>
      <c r="M15" s="27"/>
      <c r="N15" s="30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5">
        <v>2016</v>
      </c>
      <c r="C16" s="86"/>
      <c r="D16" s="87" t="s">
        <v>58</v>
      </c>
      <c r="E16" s="85"/>
      <c r="F16" s="88" t="s">
        <v>47</v>
      </c>
      <c r="G16" s="85"/>
      <c r="H16" s="85"/>
      <c r="I16" s="85"/>
      <c r="J16" s="85"/>
      <c r="K16" s="85"/>
      <c r="L16" s="85"/>
      <c r="M16" s="85"/>
      <c r="N16" s="89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6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5">
        <v>2017</v>
      </c>
      <c r="C17" s="86"/>
      <c r="D17" s="87" t="s">
        <v>58</v>
      </c>
      <c r="E17" s="85"/>
      <c r="F17" s="88" t="s">
        <v>47</v>
      </c>
      <c r="G17" s="85"/>
      <c r="H17" s="85"/>
      <c r="I17" s="85"/>
      <c r="J17" s="85"/>
      <c r="K17" s="85"/>
      <c r="L17" s="85"/>
      <c r="M17" s="85"/>
      <c r="N17" s="89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6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85">
        <v>2018</v>
      </c>
      <c r="C18" s="86"/>
      <c r="D18" s="87" t="s">
        <v>59</v>
      </c>
      <c r="E18" s="85"/>
      <c r="F18" s="88" t="s">
        <v>47</v>
      </c>
      <c r="G18" s="85"/>
      <c r="H18" s="85"/>
      <c r="I18" s="85"/>
      <c r="J18" s="85"/>
      <c r="K18" s="85"/>
      <c r="L18" s="85"/>
      <c r="M18" s="85"/>
      <c r="N18" s="89"/>
      <c r="O18" s="25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6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0">SUM(E4:E18)</f>
        <v>20</v>
      </c>
      <c r="F19" s="19">
        <f t="shared" si="0"/>
        <v>1</v>
      </c>
      <c r="G19" s="19">
        <f t="shared" si="0"/>
        <v>1</v>
      </c>
      <c r="H19" s="19">
        <f t="shared" si="0"/>
        <v>11</v>
      </c>
      <c r="I19" s="19">
        <f t="shared" si="0"/>
        <v>50</v>
      </c>
      <c r="J19" s="19">
        <f t="shared" si="0"/>
        <v>31</v>
      </c>
      <c r="K19" s="19">
        <f t="shared" si="0"/>
        <v>14</v>
      </c>
      <c r="L19" s="19">
        <f t="shared" si="0"/>
        <v>3</v>
      </c>
      <c r="M19" s="19">
        <f t="shared" si="0"/>
        <v>2</v>
      </c>
      <c r="N19" s="31">
        <f>PRODUCT(I19/O19)</f>
        <v>0.46700000000000003</v>
      </c>
      <c r="O19" s="32">
        <v>107.06638115631691</v>
      </c>
      <c r="P19" s="19">
        <f t="shared" ref="P19:AE19" si="1">SUM(P4:P18)</f>
        <v>0</v>
      </c>
      <c r="Q19" s="19">
        <f t="shared" si="1"/>
        <v>0</v>
      </c>
      <c r="R19" s="19">
        <f t="shared" si="1"/>
        <v>0</v>
      </c>
      <c r="S19" s="19">
        <f t="shared" si="1"/>
        <v>0</v>
      </c>
      <c r="T19" s="19">
        <f t="shared" si="1"/>
        <v>0</v>
      </c>
      <c r="U19" s="19">
        <f t="shared" si="1"/>
        <v>4</v>
      </c>
      <c r="V19" s="19">
        <f t="shared" si="1"/>
        <v>0</v>
      </c>
      <c r="W19" s="19">
        <f t="shared" si="1"/>
        <v>2</v>
      </c>
      <c r="X19" s="19">
        <f t="shared" si="1"/>
        <v>2</v>
      </c>
      <c r="Y19" s="19">
        <f t="shared" si="1"/>
        <v>11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35.666666666666664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38</v>
      </c>
      <c r="O22" s="25"/>
      <c r="P22" s="41" t="s">
        <v>33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13"/>
      <c r="AB22" s="13"/>
      <c r="AC22" s="13"/>
      <c r="AD22" s="13"/>
      <c r="AE22" s="13"/>
      <c r="AF22" s="43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4"/>
      <c r="E23" s="27">
        <f>PRODUCT(E19)</f>
        <v>20</v>
      </c>
      <c r="F23" s="27">
        <f>PRODUCT(F19)</f>
        <v>1</v>
      </c>
      <c r="G23" s="27">
        <f>PRODUCT(G19)</f>
        <v>1</v>
      </c>
      <c r="H23" s="27">
        <f>PRODUCT(H19)</f>
        <v>11</v>
      </c>
      <c r="I23" s="27">
        <f>PRODUCT(I19)</f>
        <v>50</v>
      </c>
      <c r="J23" s="1"/>
      <c r="K23" s="45">
        <f>PRODUCT((F23+G23)/E23)</f>
        <v>0.1</v>
      </c>
      <c r="L23" s="45">
        <f>PRODUCT(H23/E23)</f>
        <v>0.55000000000000004</v>
      </c>
      <c r="M23" s="45">
        <f>PRODUCT(I23/E23)</f>
        <v>2.5</v>
      </c>
      <c r="N23" s="30">
        <f>PRODUCT(N19)</f>
        <v>0.46700000000000003</v>
      </c>
      <c r="O23" s="25">
        <f>PRODUCT(O19)</f>
        <v>107.06638115631691</v>
      </c>
      <c r="P23" s="46" t="s">
        <v>34</v>
      </c>
      <c r="Q23" s="47"/>
      <c r="R23" s="47"/>
      <c r="S23" s="48" t="s">
        <v>49</v>
      </c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 t="s">
        <v>39</v>
      </c>
      <c r="AE23" s="49"/>
      <c r="AF23" s="50" t="s">
        <v>50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1" t="s">
        <v>18</v>
      </c>
      <c r="C24" s="52"/>
      <c r="D24" s="53"/>
      <c r="E24" s="27"/>
      <c r="F24" s="27"/>
      <c r="G24" s="27"/>
      <c r="H24" s="27"/>
      <c r="I24" s="27"/>
      <c r="J24" s="1"/>
      <c r="K24" s="45"/>
      <c r="L24" s="45"/>
      <c r="M24" s="45"/>
      <c r="N24" s="30"/>
      <c r="O24" s="25"/>
      <c r="P24" s="54" t="s">
        <v>35</v>
      </c>
      <c r="Q24" s="55"/>
      <c r="R24" s="55"/>
      <c r="S24" s="56" t="s">
        <v>51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52</v>
      </c>
      <c r="AE24" s="57"/>
      <c r="AF24" s="58" t="s">
        <v>53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9" t="s">
        <v>19</v>
      </c>
      <c r="C25" s="60"/>
      <c r="D25" s="61"/>
      <c r="E25" s="28">
        <f>PRODUCT(U19)</f>
        <v>4</v>
      </c>
      <c r="F25" s="28">
        <f>PRODUCT(V19)</f>
        <v>0</v>
      </c>
      <c r="G25" s="28">
        <f>PRODUCT(W19)</f>
        <v>2</v>
      </c>
      <c r="H25" s="28">
        <f>PRODUCT(X19)</f>
        <v>2</v>
      </c>
      <c r="I25" s="28">
        <f>PRODUCT(Y19)</f>
        <v>11</v>
      </c>
      <c r="J25" s="1"/>
      <c r="K25" s="62">
        <f>PRODUCT((F25+G25)/E25)</f>
        <v>0.5</v>
      </c>
      <c r="L25" s="62">
        <f>PRODUCT(H25/E25)</f>
        <v>0.5</v>
      </c>
      <c r="M25" s="62">
        <f>PRODUCT(I25/E25)</f>
        <v>2.75</v>
      </c>
      <c r="N25" s="63">
        <f>PRODUCT(I25/O25)</f>
        <v>0.6875</v>
      </c>
      <c r="O25" s="25">
        <v>16</v>
      </c>
      <c r="P25" s="54" t="s">
        <v>36</v>
      </c>
      <c r="Q25" s="55"/>
      <c r="R25" s="55"/>
      <c r="S25" s="56" t="s">
        <v>51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 t="s">
        <v>52</v>
      </c>
      <c r="AE25" s="57"/>
      <c r="AF25" s="58" t="s">
        <v>53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4" t="s">
        <v>20</v>
      </c>
      <c r="C26" s="65"/>
      <c r="D26" s="66"/>
      <c r="E26" s="19">
        <f>SUM(E23:E25)</f>
        <v>24</v>
      </c>
      <c r="F26" s="19">
        <f>SUM(F23:F25)</f>
        <v>1</v>
      </c>
      <c r="G26" s="19">
        <f>SUM(G23:G25)</f>
        <v>3</v>
      </c>
      <c r="H26" s="19">
        <f>SUM(H23:H25)</f>
        <v>13</v>
      </c>
      <c r="I26" s="19">
        <f>SUM(I23:I25)</f>
        <v>61</v>
      </c>
      <c r="J26" s="1"/>
      <c r="K26" s="67">
        <f>PRODUCT((F26+G26)/E26)</f>
        <v>0.16666666666666666</v>
      </c>
      <c r="L26" s="67">
        <f>PRODUCT(H26/E26)</f>
        <v>0.54166666666666663</v>
      </c>
      <c r="M26" s="67">
        <f>PRODUCT(I26/E26)</f>
        <v>2.5416666666666665</v>
      </c>
      <c r="N26" s="31">
        <f>PRODUCT(I26/O26)</f>
        <v>0.49566745545657021</v>
      </c>
      <c r="O26" s="25">
        <f>SUM(O23:O25)</f>
        <v>123.06638115631691</v>
      </c>
      <c r="P26" s="68" t="s">
        <v>37</v>
      </c>
      <c r="Q26" s="69"/>
      <c r="R26" s="69"/>
      <c r="S26" s="70" t="s">
        <v>55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 t="s">
        <v>54</v>
      </c>
      <c r="AE26" s="71"/>
      <c r="AF26" s="72" t="s">
        <v>56</v>
      </c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7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40</v>
      </c>
      <c r="C28" s="1"/>
      <c r="D28" s="1" t="s">
        <v>48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60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3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75"/>
      <c r="AI40" s="75"/>
      <c r="AJ40" s="75"/>
      <c r="AK40" s="75"/>
      <c r="AL40" s="75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73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75"/>
      <c r="AI41" s="75"/>
      <c r="AJ41" s="75"/>
      <c r="AK41" s="75"/>
      <c r="AL41" s="75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76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3"/>
      <c r="W46" s="73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3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3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3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2019-02-12T22:44:12Z</dcterms:modified>
</cp:coreProperties>
</file>