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14" i="1" s="1"/>
  <c r="M8" i="1"/>
  <c r="M7" i="1"/>
  <c r="X6" i="1"/>
  <c r="M6" i="1"/>
  <c r="M14" i="1" s="1"/>
  <c r="AE14" i="1"/>
  <c r="AD14" i="1"/>
  <c r="AC14" i="1"/>
  <c r="AB14" i="1"/>
  <c r="AA14" i="1"/>
  <c r="Z14" i="1"/>
  <c r="Y14" i="1"/>
  <c r="I20" i="1" s="1"/>
  <c r="X14" i="1"/>
  <c r="H20" i="1" s="1"/>
  <c r="W14" i="1"/>
  <c r="G20" i="1" s="1"/>
  <c r="V14" i="1"/>
  <c r="F20" i="1" s="1"/>
  <c r="U14" i="1"/>
  <c r="E20" i="1" s="1"/>
  <c r="E21" i="1" s="1"/>
  <c r="T14" i="1"/>
  <c r="S14" i="1"/>
  <c r="R14" i="1"/>
  <c r="Q14" i="1"/>
  <c r="P14" i="1"/>
  <c r="L14" i="1"/>
  <c r="K14" i="1"/>
  <c r="J14" i="1"/>
  <c r="I14" i="1"/>
  <c r="D15" i="1" s="1"/>
  <c r="H14" i="1"/>
  <c r="H18" i="1"/>
  <c r="L18" i="1" s="1"/>
  <c r="G14" i="1"/>
  <c r="G18" i="1"/>
  <c r="G21" i="1" s="1"/>
  <c r="F14" i="1"/>
  <c r="F18" i="1"/>
  <c r="K18" i="1" s="1"/>
  <c r="E14" i="1"/>
  <c r="E18" i="1"/>
  <c r="I18" i="1"/>
  <c r="I21" i="1" s="1"/>
  <c r="M18" i="1"/>
  <c r="M21" i="1" l="1"/>
  <c r="N20" i="1"/>
  <c r="M20" i="1"/>
  <c r="K20" i="1"/>
  <c r="F21" i="1"/>
  <c r="K21" i="1" s="1"/>
  <c r="L20" i="1"/>
  <c r="H21" i="1"/>
  <c r="L21" i="1" s="1"/>
  <c r="O18" i="1"/>
  <c r="O21" i="1" s="1"/>
  <c r="N21" i="1" s="1"/>
  <c r="N14" i="1"/>
  <c r="N18" i="1" s="1"/>
</calcChain>
</file>

<file path=xl/sharedStrings.xml><?xml version="1.0" encoding="utf-8"?>
<sst xmlns="http://schemas.openxmlformats.org/spreadsheetml/2006/main" count="91" uniqueCount="64">
  <si>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</si>
  <si>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</si>
  <si>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</si>
  <si>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</si>
  <si>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</si>
  <si>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</si>
  <si>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</si>
  <si>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</si>
  <si>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</si>
  <si>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</si>
  <si>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</si>
  <si>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</si>
  <si>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</si>
  <si>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</si>
  <si>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</si>
  <si>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</si>
  <si>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</si>
  <si>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</si>
  <si>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</si>
  <si>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</si>
  <si>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</si>
  <si>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</si>
  <si>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</si>
  <si>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</si>
  <si>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</si>
  <si>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</si>
  <si>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</si>
  <si>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</si>
  <si>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</si>
  <si>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</si>
  <si>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</si>
  <si>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</si>
  <si>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</si>
  <si>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</si>
  <si>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</si>
  <si>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</si>
  <si>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</si>
  <si>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</si>
  <si>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</si>
  <si>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</si>
  <si>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</si>
  <si>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11.</t>
  </si>
  <si>
    <t>Manse PP</t>
  </si>
  <si>
    <t>karsintasarja</t>
  </si>
  <si>
    <t>12.</t>
  </si>
  <si>
    <t>9.</t>
  </si>
  <si>
    <t>Lippo</t>
  </si>
  <si>
    <t>Terhi Leiviskä</t>
  </si>
  <si>
    <t>26.11.1980</t>
  </si>
  <si>
    <t>suomensarja</t>
  </si>
  <si>
    <t>OsVa</t>
  </si>
  <si>
    <t>13.05. 2000  Manse PP - ViVe  2-0  (5-3, 3-1)</t>
  </si>
  <si>
    <t xml:space="preserve">  19 v   5 kk 17 pv</t>
  </si>
  <si>
    <t>7.  ottelu</t>
  </si>
  <si>
    <t>07.06. 2000  ViPa - Manse PP  1-0  (5-5, 2-1)</t>
  </si>
  <si>
    <t>20.05. 2000  SiiPe - Manse PP  2-0  (8-1, 6-5)</t>
  </si>
  <si>
    <t>3.  ottelu</t>
  </si>
  <si>
    <t xml:space="preserve">  19 v   5 kk 24 pv</t>
  </si>
  <si>
    <t xml:space="preserve">  19 v   6 kk 12 pv</t>
  </si>
  <si>
    <t>Manse PP = Mansen Pesäpallo, Tampere  (1978)</t>
  </si>
  <si>
    <t>OsVa = Oulunsalon Vasama  (1910)</t>
  </si>
  <si>
    <t>TyTe</t>
  </si>
  <si>
    <t>ykköspesis</t>
  </si>
  <si>
    <t>TyTe = Tyrnävän Tempaus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</si>
</sst>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1.28515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5">
        <v>1998</v>
      </c>
      <c r="C4" s="85"/>
      <c r="D4" s="86" t="s">
        <v>61</v>
      </c>
      <c r="E4" s="85"/>
      <c r="F4" s="87" t="s">
        <v>62</v>
      </c>
      <c r="G4" s="88"/>
      <c r="H4" s="89"/>
      <c r="I4" s="85"/>
      <c r="J4" s="85"/>
      <c r="K4" s="85"/>
      <c r="L4" s="85"/>
      <c r="M4" s="85"/>
      <c r="N4" s="85"/>
      <c r="O4" s="37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5">
        <v>1999</v>
      </c>
      <c r="C5" s="85"/>
      <c r="D5" s="86" t="s">
        <v>61</v>
      </c>
      <c r="E5" s="85"/>
      <c r="F5" s="87" t="s">
        <v>62</v>
      </c>
      <c r="G5" s="88"/>
      <c r="H5" s="89"/>
      <c r="I5" s="85"/>
      <c r="J5" s="85"/>
      <c r="K5" s="85"/>
      <c r="L5" s="85"/>
      <c r="M5" s="85"/>
      <c r="N5" s="85"/>
      <c r="O5" s="37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27" t="s">
        <v>41</v>
      </c>
      <c r="D6" s="41" t="s">
        <v>42</v>
      </c>
      <c r="E6" s="27">
        <v>22</v>
      </c>
      <c r="F6" s="27">
        <v>0</v>
      </c>
      <c r="G6" s="27">
        <v>2</v>
      </c>
      <c r="H6" s="27">
        <v>4</v>
      </c>
      <c r="I6" s="27">
        <v>35</v>
      </c>
      <c r="J6" s="27">
        <v>23</v>
      </c>
      <c r="K6" s="27">
        <v>5</v>
      </c>
      <c r="L6" s="27">
        <v>5</v>
      </c>
      <c r="M6" s="27">
        <f>PRODUCT(F6+G6)</f>
        <v>2</v>
      </c>
      <c r="N6" s="30">
        <v>0.36799999999999999</v>
      </c>
      <c r="O6" s="25">
        <f>PRODUCT(I6/N6)</f>
        <v>95.108695652173921</v>
      </c>
      <c r="P6" s="27"/>
      <c r="Q6" s="27"/>
      <c r="R6" s="27"/>
      <c r="S6" s="27"/>
      <c r="T6" s="27"/>
      <c r="U6" s="28">
        <v>7</v>
      </c>
      <c r="V6" s="28">
        <v>0</v>
      </c>
      <c r="W6" s="28">
        <v>3</v>
      </c>
      <c r="X6" s="28">
        <f>+Y35019</f>
        <v>0</v>
      </c>
      <c r="Y6" s="28">
        <v>8</v>
      </c>
      <c r="Z6" s="78"/>
      <c r="AA6" s="27"/>
      <c r="AB6" s="27"/>
      <c r="AC6" s="27"/>
      <c r="AD6" s="27"/>
      <c r="AE6" s="27"/>
      <c r="AF6" s="79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27" t="s">
        <v>44</v>
      </c>
      <c r="D7" s="41" t="s">
        <v>42</v>
      </c>
      <c r="E7" s="27">
        <v>24</v>
      </c>
      <c r="F7" s="27">
        <v>0</v>
      </c>
      <c r="G7" s="27">
        <v>2</v>
      </c>
      <c r="H7" s="27">
        <v>0</v>
      </c>
      <c r="I7" s="27">
        <v>29</v>
      </c>
      <c r="J7" s="27">
        <v>13</v>
      </c>
      <c r="K7" s="27">
        <v>10</v>
      </c>
      <c r="L7" s="27">
        <v>4</v>
      </c>
      <c r="M7" s="27">
        <f>PRODUCT(F7+G7)</f>
        <v>2</v>
      </c>
      <c r="N7" s="30">
        <v>0.27900000000000003</v>
      </c>
      <c r="O7" s="25">
        <f>PRODUCT(I7/N7)</f>
        <v>103.94265232974909</v>
      </c>
      <c r="P7" s="27"/>
      <c r="Q7" s="27"/>
      <c r="R7" s="27"/>
      <c r="S7" s="27"/>
      <c r="T7" s="27"/>
      <c r="U7" s="28">
        <v>7</v>
      </c>
      <c r="V7" s="28">
        <v>0</v>
      </c>
      <c r="W7" s="28">
        <v>0</v>
      </c>
      <c r="X7" s="28">
        <v>1</v>
      </c>
      <c r="Y7" s="28">
        <v>16</v>
      </c>
      <c r="Z7" s="27"/>
      <c r="AA7" s="27"/>
      <c r="AB7" s="27"/>
      <c r="AC7" s="27"/>
      <c r="AD7" s="27"/>
      <c r="AE7" s="27"/>
      <c r="AF7" s="79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 t="s">
        <v>45</v>
      </c>
      <c r="D8" s="41" t="s">
        <v>46</v>
      </c>
      <c r="E8" s="27">
        <v>24</v>
      </c>
      <c r="F8" s="27">
        <v>0</v>
      </c>
      <c r="G8" s="27">
        <v>1</v>
      </c>
      <c r="H8" s="27">
        <v>8</v>
      </c>
      <c r="I8" s="27">
        <v>51</v>
      </c>
      <c r="J8" s="27">
        <v>16</v>
      </c>
      <c r="K8" s="27">
        <v>26</v>
      </c>
      <c r="L8" s="27">
        <v>8</v>
      </c>
      <c r="M8" s="27">
        <f>PRODUCT(F8+G8)</f>
        <v>1</v>
      </c>
      <c r="N8" s="30">
        <v>0.44700000000000001</v>
      </c>
      <c r="O8" s="25">
        <f>PRODUCT(I8/N8)</f>
        <v>114.09395973154362</v>
      </c>
      <c r="P8" s="27"/>
      <c r="Q8" s="27"/>
      <c r="R8" s="27"/>
      <c r="S8" s="27"/>
      <c r="T8" s="27"/>
      <c r="U8" s="28">
        <v>7</v>
      </c>
      <c r="V8" s="28">
        <v>0</v>
      </c>
      <c r="W8" s="28">
        <v>1</v>
      </c>
      <c r="X8" s="28">
        <v>2</v>
      </c>
      <c r="Y8" s="28">
        <v>23</v>
      </c>
      <c r="Z8" s="27"/>
      <c r="AA8" s="27"/>
      <c r="AB8" s="27"/>
      <c r="AC8" s="27"/>
      <c r="AD8" s="27"/>
      <c r="AE8" s="27"/>
      <c r="AF8" s="79" t="s">
        <v>43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43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2004</v>
      </c>
      <c r="C10" s="43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0">
        <v>2005</v>
      </c>
      <c r="C11" s="81"/>
      <c r="D11" s="82" t="s">
        <v>50</v>
      </c>
      <c r="E11" s="80"/>
      <c r="F11" s="83" t="s">
        <v>49</v>
      </c>
      <c r="G11" s="80"/>
      <c r="H11" s="80"/>
      <c r="I11" s="80"/>
      <c r="J11" s="80"/>
      <c r="K11" s="80"/>
      <c r="L11" s="80"/>
      <c r="M11" s="80"/>
      <c r="N11" s="84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0">
        <v>2006</v>
      </c>
      <c r="C12" s="81"/>
      <c r="D12" s="82" t="s">
        <v>50</v>
      </c>
      <c r="E12" s="80"/>
      <c r="F12" s="83" t="s">
        <v>49</v>
      </c>
      <c r="G12" s="80"/>
      <c r="H12" s="80"/>
      <c r="I12" s="80"/>
      <c r="J12" s="80"/>
      <c r="K12" s="80"/>
      <c r="L12" s="80"/>
      <c r="M12" s="80"/>
      <c r="N12" s="84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0">
        <v>2007</v>
      </c>
      <c r="C13" s="81"/>
      <c r="D13" s="82" t="s">
        <v>50</v>
      </c>
      <c r="E13" s="80"/>
      <c r="F13" s="83" t="s">
        <v>49</v>
      </c>
      <c r="G13" s="80"/>
      <c r="H13" s="80"/>
      <c r="I13" s="80"/>
      <c r="J13" s="80"/>
      <c r="K13" s="80"/>
      <c r="L13" s="80"/>
      <c r="M13" s="80"/>
      <c r="N13" s="84"/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SUM(E6:E13)</f>
        <v>70</v>
      </c>
      <c r="F14" s="19">
        <f t="shared" si="0"/>
        <v>0</v>
      </c>
      <c r="G14" s="19">
        <f t="shared" si="0"/>
        <v>5</v>
      </c>
      <c r="H14" s="19">
        <f t="shared" si="0"/>
        <v>12</v>
      </c>
      <c r="I14" s="19">
        <f t="shared" si="0"/>
        <v>115</v>
      </c>
      <c r="J14" s="19">
        <f t="shared" si="0"/>
        <v>52</v>
      </c>
      <c r="K14" s="19">
        <f t="shared" si="0"/>
        <v>41</v>
      </c>
      <c r="L14" s="19">
        <f t="shared" si="0"/>
        <v>17</v>
      </c>
      <c r="M14" s="19">
        <f t="shared" si="0"/>
        <v>5</v>
      </c>
      <c r="N14" s="31">
        <f>PRODUCT(I14/O14)</f>
        <v>0.36724165161442235</v>
      </c>
      <c r="O14" s="32">
        <f>SUM(O6:O13)</f>
        <v>313.14530771346665</v>
      </c>
      <c r="P14" s="19">
        <f t="shared" ref="P14:AE14" si="1">SUM(P6:P13)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21</v>
      </c>
      <c r="V14" s="19">
        <f t="shared" si="1"/>
        <v>0</v>
      </c>
      <c r="W14" s="19">
        <f t="shared" si="1"/>
        <v>4</v>
      </c>
      <c r="X14" s="19">
        <f t="shared" si="1"/>
        <v>3</v>
      </c>
      <c r="Y14" s="19">
        <f t="shared" si="1"/>
        <v>47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77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70</v>
      </c>
      <c r="F18" s="27">
        <f>PRODUCT(F14)</f>
        <v>0</v>
      </c>
      <c r="G18" s="27">
        <f>PRODUCT(G14)</f>
        <v>5</v>
      </c>
      <c r="H18" s="27">
        <f>PRODUCT(H14)</f>
        <v>12</v>
      </c>
      <c r="I18" s="27">
        <f>PRODUCT(I14)</f>
        <v>115</v>
      </c>
      <c r="J18" s="1"/>
      <c r="K18" s="45">
        <f>PRODUCT((F18+G18)/E18)</f>
        <v>7.1428571428571425E-2</v>
      </c>
      <c r="L18" s="45">
        <f>PRODUCT(H18/E18)</f>
        <v>0.17142857142857143</v>
      </c>
      <c r="M18" s="45">
        <f>PRODUCT(I18/E18)</f>
        <v>1.6428571428571428</v>
      </c>
      <c r="N18" s="30">
        <f>PRODUCT(N14)</f>
        <v>0.36724165161442235</v>
      </c>
      <c r="O18" s="25">
        <f>PRODUCT(O14)</f>
        <v>313.14530771346665</v>
      </c>
      <c r="P18" s="46" t="s">
        <v>34</v>
      </c>
      <c r="Q18" s="47"/>
      <c r="R18" s="47"/>
      <c r="S18" s="48" t="s">
        <v>51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 t="s">
        <v>39</v>
      </c>
      <c r="AE18" s="49"/>
      <c r="AF18" s="50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/>
      <c r="F19" s="27"/>
      <c r="G19" s="27"/>
      <c r="H19" s="27"/>
      <c r="I19" s="27"/>
      <c r="J19" s="1"/>
      <c r="K19" s="45"/>
      <c r="L19" s="45"/>
      <c r="M19" s="45"/>
      <c r="N19" s="30"/>
      <c r="O19" s="25"/>
      <c r="P19" s="54" t="s">
        <v>35</v>
      </c>
      <c r="Q19" s="55"/>
      <c r="R19" s="55"/>
      <c r="S19" s="56" t="s">
        <v>54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53</v>
      </c>
      <c r="AE19" s="57"/>
      <c r="AF19" s="58" t="s">
        <v>58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9" t="s">
        <v>19</v>
      </c>
      <c r="C20" s="60"/>
      <c r="D20" s="61"/>
      <c r="E20" s="28">
        <f>PRODUCT(U14)</f>
        <v>21</v>
      </c>
      <c r="F20" s="28">
        <f>PRODUCT(V14)</f>
        <v>0</v>
      </c>
      <c r="G20" s="28">
        <f>PRODUCT(W14)</f>
        <v>4</v>
      </c>
      <c r="H20" s="28">
        <f>PRODUCT(X14)</f>
        <v>3</v>
      </c>
      <c r="I20" s="28">
        <f>PRODUCT(Y14)</f>
        <v>47</v>
      </c>
      <c r="J20" s="1"/>
      <c r="K20" s="62">
        <f>PRODUCT((F20+G20)/E20)</f>
        <v>0.19047619047619047</v>
      </c>
      <c r="L20" s="62">
        <f>PRODUCT(H20/E20)</f>
        <v>0.14285714285714285</v>
      </c>
      <c r="M20" s="62">
        <f>PRODUCT(I20/E20)</f>
        <v>2.2380952380952381</v>
      </c>
      <c r="N20" s="63">
        <f>PRODUCT(I20/O20)</f>
        <v>0.40869565217391307</v>
      </c>
      <c r="O20" s="25">
        <v>115</v>
      </c>
      <c r="P20" s="54" t="s">
        <v>36</v>
      </c>
      <c r="Q20" s="55"/>
      <c r="R20" s="55"/>
      <c r="S20" s="56" t="s">
        <v>55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56</v>
      </c>
      <c r="AE20" s="57"/>
      <c r="AF20" s="58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4" t="s">
        <v>20</v>
      </c>
      <c r="C21" s="65"/>
      <c r="D21" s="66"/>
      <c r="E21" s="19">
        <f>SUM(E18:E20)</f>
        <v>91</v>
      </c>
      <c r="F21" s="19">
        <f>SUM(F18:F20)</f>
        <v>0</v>
      </c>
      <c r="G21" s="19">
        <f>SUM(G18:G20)</f>
        <v>9</v>
      </c>
      <c r="H21" s="19">
        <f>SUM(H18:H20)</f>
        <v>15</v>
      </c>
      <c r="I21" s="19">
        <f>SUM(I18:I20)</f>
        <v>162</v>
      </c>
      <c r="J21" s="1"/>
      <c r="K21" s="67">
        <f>PRODUCT((F21+G21)/E21)</f>
        <v>9.8901098901098897E-2</v>
      </c>
      <c r="L21" s="67">
        <f>PRODUCT(H21/E21)</f>
        <v>0.16483516483516483</v>
      </c>
      <c r="M21" s="67">
        <f>PRODUCT(I21/E21)</f>
        <v>1.7802197802197801</v>
      </c>
      <c r="N21" s="31">
        <f>PRODUCT(I21/O21)</f>
        <v>0.37837621265819738</v>
      </c>
      <c r="O21" s="25">
        <f>SUM(O18:O20)</f>
        <v>428.14530771346665</v>
      </c>
      <c r="P21" s="68" t="s">
        <v>37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1"/>
      <c r="AF21" s="7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63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3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75"/>
      <c r="AI35" s="75"/>
      <c r="AJ35" s="75"/>
      <c r="AK35" s="75"/>
      <c r="AL35" s="75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73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5"/>
      <c r="AI36" s="75"/>
      <c r="AJ36" s="75"/>
      <c r="AK36" s="75"/>
      <c r="AL36" s="75"/>
    </row>
    <row r="37" spans="1:38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3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76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73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3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2019-01-24T23:19:10Z</dcterms:modified>
</cp:coreProperties>
</file>