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I6" i="2"/>
  <c r="G6" i="2"/>
  <c r="H17" i="1" l="1"/>
  <c r="H20" i="1" s="1"/>
  <c r="L20" i="1" s="1"/>
  <c r="F17" i="1"/>
  <c r="F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T13" i="1" s="1"/>
  <c r="K13" i="1"/>
  <c r="J13" i="1"/>
  <c r="I13" i="1"/>
  <c r="D14" i="1" s="1"/>
  <c r="H13" i="1"/>
  <c r="G13" i="1"/>
  <c r="G17" i="1" s="1"/>
  <c r="G20" i="1" s="1"/>
  <c r="F13" i="1"/>
  <c r="E13" i="1"/>
  <c r="E17" i="1" s="1"/>
  <c r="E20" i="1" s="1"/>
  <c r="T12" i="1"/>
  <c r="O12" i="1"/>
  <c r="M12" i="1"/>
  <c r="T11" i="1"/>
  <c r="T10" i="1"/>
  <c r="M10" i="1"/>
  <c r="M13" i="1" s="1"/>
  <c r="M9" i="1"/>
  <c r="O7" i="1"/>
  <c r="O13" i="1" s="1"/>
  <c r="O17" i="1" l="1"/>
  <c r="O20" i="1" s="1"/>
  <c r="N13" i="1"/>
  <c r="K20" i="1"/>
  <c r="I17" i="1"/>
  <c r="L17" i="1"/>
  <c r="K17" i="1"/>
  <c r="M17" i="1" l="1"/>
  <c r="I20" i="1"/>
  <c r="M20" i="1" s="1"/>
  <c r="N20" i="1"/>
  <c r="N17" i="1"/>
</calcChain>
</file>

<file path=xl/sharedStrings.xml><?xml version="1.0" encoding="utf-8"?>
<sst xmlns="http://schemas.openxmlformats.org/spreadsheetml/2006/main" count="154" uniqueCount="95">
  <si>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</si>
  <si>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</si>
  <si>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</si>
  <si>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</si>
  <si>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</si>
  <si>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</si>
  <si>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</si>
  <si>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</si>
  <si>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</si>
  <si>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</si>
  <si>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</si>
  <si>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</si>
  <si>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</si>
  <si>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</si>
  <si>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</si>
  <si>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</si>
  <si>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</si>
  <si>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</si>
  <si>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</si>
  <si>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</si>
  <si>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</si>
  <si>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</si>
  <si>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</si>
  <si>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</si>
  <si>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</si>
  <si>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</si>
  <si>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</si>
  <si>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</si>
  <si>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</si>
  <si>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</si>
  <si>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</si>
  <si>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</si>
  <si>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</si>
  <si>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</si>
  <si>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</si>
  <si>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</si>
  <si>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</si>
  <si>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</si>
  <si>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</si>
  <si>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</si>
  <si>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</si>
  <si>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Terhi Lehvä</t>
  </si>
  <si>
    <t>14.6.1962</t>
  </si>
  <si>
    <t>8.</t>
  </si>
  <si>
    <t>Manse PP</t>
  </si>
  <si>
    <t>----</t>
  </si>
  <si>
    <t>6.</t>
  </si>
  <si>
    <t>5.</t>
  </si>
  <si>
    <t>12.</t>
  </si>
  <si>
    <t>3.</t>
  </si>
  <si>
    <t>1.</t>
  </si>
  <si>
    <t>Manse PP = Mansen Pesäpallo, Tampere  (1978)</t>
  </si>
  <si>
    <t>09.05. 1982  LäPa - Manse PP  13-3</t>
  </si>
  <si>
    <t xml:space="preserve">  19 v 10 kk 25 pv</t>
  </si>
  <si>
    <t>L+T</t>
  </si>
  <si>
    <t>2.</t>
  </si>
  <si>
    <t>4.</t>
  </si>
  <si>
    <t>19.05. 1982  Tahko - Mnase PP  11-9</t>
  </si>
  <si>
    <t>3.  ottelu</t>
  </si>
  <si>
    <t xml:space="preserve">  19 v 11 kk   5 pv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</si>
  <si>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</si>
  <si>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</si>
  <si>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</si>
  <si>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</si>
  <si>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</si>
  <si>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</si>
  <si>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</si>
  <si>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</si>
  <si>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</si>
  <si>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</si>
  <si>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</si>
  <si>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</si>
  <si>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</si>
  <si>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</si>
  <si>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</si>
  <si>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</si>
  <si>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</si>
  <si>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17-8</t>
  </si>
  <si>
    <t xml:space="preserve">Inka-Leena Lylymäki </t>
  </si>
  <si>
    <t>28.06. 1987  Joutsa</t>
  </si>
  <si>
    <t xml:space="preserve">  5-2</t>
  </si>
  <si>
    <t xml:space="preserve">Ali Lindström </t>
  </si>
  <si>
    <t>21 v  0 kk  19 pv</t>
  </si>
  <si>
    <t>3k</t>
  </si>
  <si>
    <t>03.07. 1983  Pihtipudas</t>
  </si>
  <si>
    <t>3/4</t>
  </si>
  <si>
    <t>1/2</t>
  </si>
  <si>
    <t>1/1</t>
  </si>
  <si>
    <t>4/12</t>
  </si>
  <si>
    <t>1/4</t>
  </si>
  <si>
    <t>0/3</t>
  </si>
  <si>
    <t>0/1</t>
  </si>
  <si>
    <t>7/16</t>
  </si>
  <si>
    <t>0/2</t>
  </si>
  <si>
    <t>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</si>
</sst>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6" borderId="7" xfId="0" applyFont="1" applyFill="1" applyBorder="1" applyAlignment="1"/>
    <xf numFmtId="0" fontId="2" fillId="6" borderId="0" xfId="0" applyFont="1" applyFill="1" applyBorder="1" applyAlignment="1"/>
    <xf numFmtId="0" fontId="2" fillId="6" borderId="11" xfId="0" applyFont="1" applyFill="1" applyBorder="1" applyAlignment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1982</v>
      </c>
      <c r="C4" s="27" t="s">
        <v>46</v>
      </c>
      <c r="D4" s="41" t="s">
        <v>44</v>
      </c>
      <c r="E4" s="27">
        <v>18</v>
      </c>
      <c r="F4" s="27">
        <v>2</v>
      </c>
      <c r="G4" s="27">
        <v>7</v>
      </c>
      <c r="H4" s="27">
        <v>38</v>
      </c>
      <c r="I4" s="27">
        <v>95</v>
      </c>
      <c r="J4" s="27">
        <v>29</v>
      </c>
      <c r="K4" s="27">
        <v>40</v>
      </c>
      <c r="L4" s="27">
        <v>17</v>
      </c>
      <c r="M4" s="78">
        <v>9</v>
      </c>
      <c r="N4" s="79">
        <v>0.69343065693430661</v>
      </c>
      <c r="O4" s="25">
        <v>137</v>
      </c>
      <c r="P4" s="19"/>
      <c r="Q4" s="27" t="s">
        <v>55</v>
      </c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66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1983</v>
      </c>
      <c r="C5" s="27" t="s">
        <v>49</v>
      </c>
      <c r="D5" s="41" t="s">
        <v>44</v>
      </c>
      <c r="E5" s="27">
        <v>18</v>
      </c>
      <c r="F5" s="27">
        <v>2</v>
      </c>
      <c r="G5" s="27">
        <v>8</v>
      </c>
      <c r="H5" s="27">
        <v>44</v>
      </c>
      <c r="I5" s="27">
        <v>93</v>
      </c>
      <c r="J5" s="27">
        <v>19</v>
      </c>
      <c r="K5" s="27">
        <v>43</v>
      </c>
      <c r="L5" s="27">
        <v>21</v>
      </c>
      <c r="M5" s="78">
        <v>10</v>
      </c>
      <c r="N5" s="79">
        <v>0.67391304347826086</v>
      </c>
      <c r="O5" s="25">
        <v>138</v>
      </c>
      <c r="P5" s="19"/>
      <c r="Q5" s="27" t="s">
        <v>55</v>
      </c>
      <c r="R5" s="19" t="s">
        <v>43</v>
      </c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>
        <v>1</v>
      </c>
      <c r="AG5" s="27"/>
      <c r="AH5" s="27"/>
      <c r="AI5" s="27"/>
      <c r="AJ5" s="27">
        <v>1</v>
      </c>
      <c r="AK5" s="66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1984</v>
      </c>
      <c r="C6" s="27" t="s">
        <v>50</v>
      </c>
      <c r="D6" s="41" t="s">
        <v>44</v>
      </c>
      <c r="E6" s="27">
        <v>18</v>
      </c>
      <c r="F6" s="27">
        <v>2</v>
      </c>
      <c r="G6" s="27">
        <v>7</v>
      </c>
      <c r="H6" s="27">
        <v>49</v>
      </c>
      <c r="I6" s="27">
        <v>97</v>
      </c>
      <c r="J6" s="27">
        <v>30</v>
      </c>
      <c r="K6" s="27">
        <v>42</v>
      </c>
      <c r="L6" s="27">
        <v>16</v>
      </c>
      <c r="M6" s="78">
        <v>9</v>
      </c>
      <c r="N6" s="79">
        <v>0.63815789473684215</v>
      </c>
      <c r="O6" s="25">
        <v>152</v>
      </c>
      <c r="P6" s="19"/>
      <c r="Q6" s="19" t="s">
        <v>56</v>
      </c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66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1985</v>
      </c>
      <c r="C7" s="27" t="s">
        <v>49</v>
      </c>
      <c r="D7" s="41" t="s">
        <v>44</v>
      </c>
      <c r="E7" s="27">
        <v>18</v>
      </c>
      <c r="F7" s="27">
        <v>1</v>
      </c>
      <c r="G7" s="27">
        <v>1</v>
      </c>
      <c r="H7" s="27">
        <v>45</v>
      </c>
      <c r="I7" s="27">
        <v>94</v>
      </c>
      <c r="J7" s="27">
        <v>17</v>
      </c>
      <c r="K7" s="27">
        <v>62</v>
      </c>
      <c r="L7" s="27">
        <v>13</v>
      </c>
      <c r="M7" s="27">
        <v>2</v>
      </c>
      <c r="N7" s="79">
        <v>0.68613138686131392</v>
      </c>
      <c r="O7" s="25">
        <f t="shared" ref="O7:O12" si="0">PRODUCT(I7/N7)</f>
        <v>137</v>
      </c>
      <c r="P7" s="19"/>
      <c r="Q7" s="19" t="s">
        <v>56</v>
      </c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66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1986</v>
      </c>
      <c r="C8" s="27" t="s">
        <v>43</v>
      </c>
      <c r="D8" s="41" t="s">
        <v>44</v>
      </c>
      <c r="E8" s="27">
        <v>18</v>
      </c>
      <c r="F8" s="27">
        <v>1</v>
      </c>
      <c r="G8" s="27">
        <v>4</v>
      </c>
      <c r="H8" s="27">
        <v>30</v>
      </c>
      <c r="I8" s="27">
        <v>71</v>
      </c>
      <c r="J8" s="27">
        <v>10</v>
      </c>
      <c r="K8" s="27">
        <v>39</v>
      </c>
      <c r="L8" s="27">
        <v>17</v>
      </c>
      <c r="M8" s="27">
        <v>5</v>
      </c>
      <c r="N8" s="78" t="s">
        <v>45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1987</v>
      </c>
      <c r="C9" s="27" t="s">
        <v>46</v>
      </c>
      <c r="D9" s="41" t="s">
        <v>44</v>
      </c>
      <c r="E9" s="27">
        <v>18</v>
      </c>
      <c r="F9" s="27">
        <v>1</v>
      </c>
      <c r="G9" s="27">
        <v>7</v>
      </c>
      <c r="H9" s="27">
        <v>39</v>
      </c>
      <c r="I9" s="27">
        <v>80</v>
      </c>
      <c r="J9" s="27">
        <v>17</v>
      </c>
      <c r="K9" s="27">
        <v>33</v>
      </c>
      <c r="L9" s="27">
        <v>22</v>
      </c>
      <c r="M9" s="27">
        <f>PRODUCT(F9+G9)</f>
        <v>8</v>
      </c>
      <c r="N9" s="78" t="s">
        <v>45</v>
      </c>
      <c r="O9" s="25">
        <v>0</v>
      </c>
      <c r="P9" s="19"/>
      <c r="Q9" s="27" t="s">
        <v>55</v>
      </c>
      <c r="R9" s="19"/>
      <c r="S9" s="19"/>
      <c r="T9" s="25"/>
      <c r="U9" s="27"/>
      <c r="V9" s="43"/>
      <c r="W9" s="43"/>
      <c r="X9" s="33"/>
      <c r="Y9" s="27"/>
      <c r="Z9" s="28"/>
      <c r="AA9" s="28"/>
      <c r="AB9" s="28"/>
      <c r="AC9" s="28"/>
      <c r="AD9" s="28"/>
      <c r="AE9" s="43"/>
      <c r="AF9" s="27">
        <v>1</v>
      </c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1988</v>
      </c>
      <c r="C10" s="27" t="s">
        <v>47</v>
      </c>
      <c r="D10" s="41" t="s">
        <v>44</v>
      </c>
      <c r="E10" s="27">
        <v>18</v>
      </c>
      <c r="F10" s="27">
        <v>0</v>
      </c>
      <c r="G10" s="27">
        <v>5</v>
      </c>
      <c r="H10" s="27">
        <v>28</v>
      </c>
      <c r="I10" s="27">
        <v>96</v>
      </c>
      <c r="J10" s="27">
        <v>23</v>
      </c>
      <c r="K10" s="27">
        <v>55</v>
      </c>
      <c r="L10" s="27">
        <v>13</v>
      </c>
      <c r="M10" s="27">
        <f>PRODUCT(F10+G10)</f>
        <v>5</v>
      </c>
      <c r="N10" s="78" t="s">
        <v>45</v>
      </c>
      <c r="O10" s="25">
        <v>0</v>
      </c>
      <c r="P10" s="19"/>
      <c r="Q10" s="19"/>
      <c r="R10" s="19"/>
      <c r="S10" s="19"/>
      <c r="T10" s="25" t="e">
        <f>PRODUCT(L10/S10)</f>
        <v>#DIV/0!</v>
      </c>
      <c r="U10" s="27"/>
      <c r="V10" s="43"/>
      <c r="W10" s="43"/>
      <c r="X10" s="33"/>
      <c r="Y10" s="27"/>
      <c r="Z10" s="28"/>
      <c r="AA10" s="28"/>
      <c r="AB10" s="28"/>
      <c r="AC10" s="28"/>
      <c r="AD10" s="28"/>
      <c r="AE10" s="43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1989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78"/>
      <c r="O11" s="25">
        <v>0</v>
      </c>
      <c r="P11" s="19"/>
      <c r="Q11" s="19"/>
      <c r="R11" s="19"/>
      <c r="S11" s="19"/>
      <c r="T11" s="25" t="e">
        <f>PRODUCT(L11/S11)</f>
        <v>#DIV/0!</v>
      </c>
      <c r="U11" s="27"/>
      <c r="V11" s="43"/>
      <c r="W11" s="43"/>
      <c r="X11" s="33"/>
      <c r="Y11" s="27"/>
      <c r="Z11" s="28"/>
      <c r="AA11" s="28"/>
      <c r="AB11" s="28"/>
      <c r="AC11" s="28"/>
      <c r="AD11" s="28"/>
      <c r="AE11" s="43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1990</v>
      </c>
      <c r="C12" s="27" t="s">
        <v>48</v>
      </c>
      <c r="D12" s="41" t="s">
        <v>44</v>
      </c>
      <c r="E12" s="27">
        <v>22</v>
      </c>
      <c r="F12" s="27">
        <v>1</v>
      </c>
      <c r="G12" s="27">
        <v>4</v>
      </c>
      <c r="H12" s="27">
        <v>28</v>
      </c>
      <c r="I12" s="27">
        <v>84</v>
      </c>
      <c r="J12" s="27">
        <v>27</v>
      </c>
      <c r="K12" s="27">
        <v>38</v>
      </c>
      <c r="L12" s="27">
        <v>14</v>
      </c>
      <c r="M12" s="27">
        <f>SUM(F12+G12)</f>
        <v>5</v>
      </c>
      <c r="N12" s="79">
        <v>0.54900000000000004</v>
      </c>
      <c r="O12" s="25">
        <f t="shared" si="0"/>
        <v>153.00546448087431</v>
      </c>
      <c r="P12" s="19"/>
      <c r="Q12" s="19"/>
      <c r="R12" s="19"/>
      <c r="S12" s="19"/>
      <c r="T12" s="25" t="e">
        <f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148</v>
      </c>
      <c r="F13" s="19">
        <f t="shared" si="1"/>
        <v>10</v>
      </c>
      <c r="G13" s="19">
        <f t="shared" si="1"/>
        <v>43</v>
      </c>
      <c r="H13" s="19">
        <f t="shared" si="1"/>
        <v>301</v>
      </c>
      <c r="I13" s="19">
        <f t="shared" si="1"/>
        <v>710</v>
      </c>
      <c r="J13" s="19">
        <f t="shared" si="1"/>
        <v>172</v>
      </c>
      <c r="K13" s="19">
        <f t="shared" si="1"/>
        <v>352</v>
      </c>
      <c r="L13" s="19">
        <f t="shared" si="1"/>
        <v>133</v>
      </c>
      <c r="M13" s="19">
        <f t="shared" si="1"/>
        <v>53</v>
      </c>
      <c r="N13" s="31">
        <f>PRODUCT(463/O13)</f>
        <v>0.64574124317897763</v>
      </c>
      <c r="O13" s="32">
        <f>SUM(O4:O12)</f>
        <v>717.00546448087425</v>
      </c>
      <c r="P13" s="19"/>
      <c r="Q13" s="19"/>
      <c r="R13" s="19"/>
      <c r="S13" s="19"/>
      <c r="T13" s="25" t="e">
        <f>PRODUCT(L13/S13)</f>
        <v>#DIV/0!</v>
      </c>
      <c r="U13" s="19">
        <f t="shared" ref="U13:AJ13" si="2">SUM(U4:U12)</f>
        <v>0</v>
      </c>
      <c r="V13" s="19">
        <f t="shared" si="2"/>
        <v>0</v>
      </c>
      <c r="W13" s="19">
        <f t="shared" si="2"/>
        <v>0</v>
      </c>
      <c r="X13" s="19">
        <f t="shared" si="2"/>
        <v>0</v>
      </c>
      <c r="Y13" s="19">
        <f t="shared" si="2"/>
        <v>0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0</v>
      </c>
      <c r="AF13" s="19">
        <f t="shared" si="2"/>
        <v>2</v>
      </c>
      <c r="AG13" s="19">
        <f t="shared" si="2"/>
        <v>0</v>
      </c>
      <c r="AH13" s="19">
        <f t="shared" si="2"/>
        <v>1</v>
      </c>
      <c r="AI13" s="19">
        <f t="shared" si="2"/>
        <v>0</v>
      </c>
      <c r="AJ13" s="19">
        <f t="shared" si="2"/>
        <v>2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727.33333333333337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38</v>
      </c>
      <c r="O16" s="25"/>
      <c r="P16" s="41" t="s">
        <v>33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42"/>
      <c r="AC16" s="42"/>
      <c r="AD16" s="13"/>
      <c r="AE16" s="13"/>
      <c r="AF16" s="13"/>
      <c r="AG16" s="13"/>
      <c r="AH16" s="13"/>
      <c r="AI16" s="13"/>
      <c r="AJ16" s="13"/>
      <c r="AK16" s="4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17</v>
      </c>
      <c r="C17" s="13"/>
      <c r="D17" s="44"/>
      <c r="E17" s="27">
        <f>PRODUCT(E13)</f>
        <v>148</v>
      </c>
      <c r="F17" s="27">
        <f>PRODUCT(F13)</f>
        <v>10</v>
      </c>
      <c r="G17" s="27">
        <f>PRODUCT(G13)</f>
        <v>43</v>
      </c>
      <c r="H17" s="27">
        <f>PRODUCT(H13)</f>
        <v>301</v>
      </c>
      <c r="I17" s="27">
        <f>PRODUCT(I13)</f>
        <v>710</v>
      </c>
      <c r="J17" s="1"/>
      <c r="K17" s="45">
        <f>PRODUCT((F17+G17)/E17)</f>
        <v>0.35810810810810811</v>
      </c>
      <c r="L17" s="45">
        <f>PRODUCT(H17/E17)</f>
        <v>2.0337837837837838</v>
      </c>
      <c r="M17" s="45">
        <f>PRODUCT(I17/E17)</f>
        <v>4.7972972972972974</v>
      </c>
      <c r="N17" s="30">
        <f>PRODUCT(N13)</f>
        <v>0.64574124317897763</v>
      </c>
      <c r="O17" s="25">
        <f>PRODUCT(O13)</f>
        <v>717.00546448087425</v>
      </c>
      <c r="P17" s="46" t="s">
        <v>34</v>
      </c>
      <c r="Q17" s="47"/>
      <c r="R17" s="47"/>
      <c r="S17" s="48" t="s">
        <v>52</v>
      </c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83" t="s">
        <v>39</v>
      </c>
      <c r="AE17" s="48"/>
      <c r="AF17" s="48" t="s">
        <v>53</v>
      </c>
      <c r="AG17" s="48"/>
      <c r="AH17" s="48"/>
      <c r="AI17" s="48"/>
      <c r="AJ17" s="49"/>
      <c r="AK17" s="5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1" t="s">
        <v>18</v>
      </c>
      <c r="C18" s="52"/>
      <c r="D18" s="53"/>
      <c r="E18" s="27"/>
      <c r="F18" s="27"/>
      <c r="G18" s="27"/>
      <c r="H18" s="27"/>
      <c r="I18" s="27"/>
      <c r="J18" s="1"/>
      <c r="K18" s="45"/>
      <c r="L18" s="45"/>
      <c r="M18" s="45"/>
      <c r="N18" s="30"/>
      <c r="O18" s="25"/>
      <c r="P18" s="54" t="s">
        <v>35</v>
      </c>
      <c r="Q18" s="55"/>
      <c r="R18" s="55"/>
      <c r="S18" s="56" t="s">
        <v>57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84" t="s">
        <v>58</v>
      </c>
      <c r="AE18" s="56"/>
      <c r="AF18" s="56" t="s">
        <v>59</v>
      </c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9" t="s">
        <v>19</v>
      </c>
      <c r="C19" s="60"/>
      <c r="D19" s="61"/>
      <c r="E19" s="28"/>
      <c r="F19" s="28"/>
      <c r="G19" s="28"/>
      <c r="H19" s="28"/>
      <c r="I19" s="28"/>
      <c r="J19" s="1"/>
      <c r="K19" s="62"/>
      <c r="L19" s="62"/>
      <c r="M19" s="62"/>
      <c r="N19" s="63"/>
      <c r="O19" s="25"/>
      <c r="P19" s="54" t="s">
        <v>36</v>
      </c>
      <c r="Q19" s="55"/>
      <c r="R19" s="55"/>
      <c r="S19" s="56" t="s">
        <v>52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84" t="s">
        <v>39</v>
      </c>
      <c r="AE19" s="56"/>
      <c r="AF19" s="56" t="s">
        <v>53</v>
      </c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4" t="s">
        <v>20</v>
      </c>
      <c r="C20" s="65"/>
      <c r="D20" s="66"/>
      <c r="E20" s="19">
        <f>SUM(E17:E19)</f>
        <v>148</v>
      </c>
      <c r="F20" s="19">
        <f>SUM(F17:F19)</f>
        <v>10</v>
      </c>
      <c r="G20" s="19">
        <f>SUM(G17:G19)</f>
        <v>43</v>
      </c>
      <c r="H20" s="19">
        <f>SUM(H17:H19)</f>
        <v>301</v>
      </c>
      <c r="I20" s="19">
        <f>SUM(I17:I19)</f>
        <v>710</v>
      </c>
      <c r="J20" s="1"/>
      <c r="K20" s="67">
        <f>PRODUCT((F20+G20)/E20)</f>
        <v>0.35810810810810811</v>
      </c>
      <c r="L20" s="67">
        <f>PRODUCT(H20/E20)</f>
        <v>2.0337837837837838</v>
      </c>
      <c r="M20" s="67">
        <f>PRODUCT(I20/E20)</f>
        <v>4.7972972972972974</v>
      </c>
      <c r="N20" s="31">
        <f>PRODUCT(N13)</f>
        <v>0.64574124317897763</v>
      </c>
      <c r="O20" s="25">
        <f>SUM(O17:O19)</f>
        <v>717.00546448087425</v>
      </c>
      <c r="P20" s="68" t="s">
        <v>37</v>
      </c>
      <c r="Q20" s="69"/>
      <c r="R20" s="69"/>
      <c r="S20" s="70" t="s">
        <v>57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85" t="s">
        <v>58</v>
      </c>
      <c r="AE20" s="70"/>
      <c r="AF20" s="70" t="s">
        <v>59</v>
      </c>
      <c r="AG20" s="70"/>
      <c r="AH20" s="70"/>
      <c r="AI20" s="70"/>
      <c r="AJ20" s="71"/>
      <c r="AK20" s="72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40</v>
      </c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P70" s="9"/>
      <c r="Q70" s="9"/>
      <c r="R70" s="9"/>
      <c r="S70" s="1"/>
      <c r="T70" s="25"/>
    </row>
    <row r="71" spans="1:43" ht="15" customHeight="1" x14ac:dyDescent="0.25">
      <c r="P71" s="9"/>
      <c r="Q71" s="9"/>
      <c r="R71" s="9"/>
      <c r="S71" s="1"/>
      <c r="T71" s="25"/>
    </row>
    <row r="72" spans="1:43" ht="15" customHeight="1" x14ac:dyDescent="0.25">
      <c r="P72" s="9"/>
      <c r="Q72" s="9"/>
      <c r="R72" s="9"/>
      <c r="S72" s="1"/>
      <c r="T72" s="25"/>
    </row>
    <row r="73" spans="1:43" ht="15" customHeight="1" x14ac:dyDescent="0.25">
      <c r="P73" s="9"/>
      <c r="Q73" s="9"/>
      <c r="R73" s="9"/>
      <c r="S73" s="1"/>
      <c r="T73" s="25"/>
    </row>
    <row r="74" spans="1:43" ht="15" customHeight="1" x14ac:dyDescent="0.25">
      <c r="P74" s="9"/>
      <c r="Q74" s="9"/>
      <c r="R74" s="9"/>
      <c r="S74" s="1"/>
      <c r="T74" s="25"/>
    </row>
    <row r="75" spans="1:43" ht="15" customHeight="1" x14ac:dyDescent="0.25">
      <c r="P75" s="9"/>
      <c r="Q75" s="9"/>
      <c r="R75" s="9"/>
      <c r="S75" s="1"/>
      <c r="T75" s="25"/>
    </row>
    <row r="76" spans="1:43" ht="15" customHeight="1" x14ac:dyDescent="0.25">
      <c r="P76" s="9"/>
      <c r="Q76" s="9"/>
      <c r="R76" s="9"/>
      <c r="S76" s="1"/>
      <c r="T76" s="25"/>
    </row>
    <row r="77" spans="1:43" ht="15" customHeight="1" x14ac:dyDescent="0.25">
      <c r="P77" s="9"/>
      <c r="Q77" s="9"/>
      <c r="R77" s="9"/>
      <c r="S77" s="1"/>
      <c r="T77" s="25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21" customWidth="1"/>
    <col min="3" max="3" width="18.140625" style="81" customWidth="1"/>
    <col min="4" max="4" width="10.5703125" style="122" customWidth="1"/>
    <col min="5" max="5" width="13.140625" style="122" customWidth="1"/>
    <col min="6" max="6" width="0.7109375" style="37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134" customWidth="1"/>
    <col min="22" max="22" width="10.85546875" style="81" customWidth="1"/>
    <col min="23" max="23" width="26.140625" style="122" customWidth="1"/>
    <col min="24" max="24" width="9.7109375" style="81" customWidth="1"/>
    <col min="25" max="30" width="9.140625" style="123"/>
  </cols>
  <sheetData>
    <row r="1" spans="1:32" s="104" customFormat="1" ht="18.75" customHeight="1" x14ac:dyDescent="0.2">
      <c r="A1" s="9"/>
      <c r="B1" s="103" t="s">
        <v>71</v>
      </c>
      <c r="C1" s="86"/>
      <c r="D1" s="87"/>
      <c r="E1" s="87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6"/>
      <c r="R1" s="126"/>
      <c r="S1" s="126"/>
      <c r="T1" s="126"/>
      <c r="U1" s="126"/>
      <c r="V1" s="86"/>
      <c r="W1" s="87"/>
      <c r="X1" s="88"/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9"/>
      <c r="B2" s="124" t="s">
        <v>41</v>
      </c>
      <c r="C2" s="125" t="s">
        <v>42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7"/>
      <c r="R2" s="127"/>
      <c r="S2" s="127"/>
      <c r="T2" s="127"/>
      <c r="U2" s="127"/>
      <c r="V2" s="12"/>
      <c r="W2" s="91"/>
      <c r="X2" s="43"/>
      <c r="Y2" s="89"/>
      <c r="Z2" s="89"/>
      <c r="AA2" s="89"/>
      <c r="AB2" s="89"/>
      <c r="AC2" s="89"/>
      <c r="AD2" s="89"/>
    </row>
    <row r="3" spans="1:32" s="105" customFormat="1" ht="15" customHeight="1" x14ac:dyDescent="0.2">
      <c r="A3" s="24"/>
      <c r="B3" s="92" t="s">
        <v>72</v>
      </c>
      <c r="C3" s="23" t="s">
        <v>73</v>
      </c>
      <c r="D3" s="93" t="s">
        <v>60</v>
      </c>
      <c r="E3" s="94" t="s">
        <v>1</v>
      </c>
      <c r="F3" s="38"/>
      <c r="G3" s="95" t="s">
        <v>61</v>
      </c>
      <c r="H3" s="96" t="s">
        <v>62</v>
      </c>
      <c r="I3" s="96" t="s">
        <v>31</v>
      </c>
      <c r="J3" s="18" t="s">
        <v>63</v>
      </c>
      <c r="K3" s="97" t="s">
        <v>64</v>
      </c>
      <c r="L3" s="97" t="s">
        <v>65</v>
      </c>
      <c r="M3" s="95" t="s">
        <v>66</v>
      </c>
      <c r="N3" s="95" t="s">
        <v>30</v>
      </c>
      <c r="O3" s="96" t="s">
        <v>67</v>
      </c>
      <c r="P3" s="95" t="s">
        <v>62</v>
      </c>
      <c r="Q3" s="128" t="s">
        <v>3</v>
      </c>
      <c r="R3" s="128">
        <v>1</v>
      </c>
      <c r="S3" s="128">
        <v>2</v>
      </c>
      <c r="T3" s="128">
        <v>3</v>
      </c>
      <c r="U3" s="128" t="s">
        <v>68</v>
      </c>
      <c r="V3" s="18" t="s">
        <v>74</v>
      </c>
      <c r="W3" s="17" t="s">
        <v>69</v>
      </c>
      <c r="X3" s="17" t="s">
        <v>70</v>
      </c>
      <c r="Y3" s="25"/>
      <c r="Z3" s="25"/>
      <c r="AA3" s="25"/>
      <c r="AB3" s="25"/>
      <c r="AC3" s="25"/>
      <c r="AD3" s="25"/>
      <c r="AE3" s="25"/>
      <c r="AF3" s="25"/>
    </row>
    <row r="4" spans="1:32" s="105" customFormat="1" ht="15" customHeight="1" x14ac:dyDescent="0.2">
      <c r="A4" s="24"/>
      <c r="B4" s="135" t="s">
        <v>84</v>
      </c>
      <c r="C4" s="136" t="s">
        <v>77</v>
      </c>
      <c r="D4" s="106" t="s">
        <v>75</v>
      </c>
      <c r="E4" s="137" t="s">
        <v>44</v>
      </c>
      <c r="F4" s="138"/>
      <c r="G4" s="139"/>
      <c r="H4" s="140"/>
      <c r="I4" s="139">
        <v>1</v>
      </c>
      <c r="J4" s="141" t="s">
        <v>83</v>
      </c>
      <c r="K4" s="142">
        <v>7</v>
      </c>
      <c r="L4" s="143"/>
      <c r="M4" s="143">
        <v>1</v>
      </c>
      <c r="N4" s="144"/>
      <c r="O4" s="145">
        <v>1</v>
      </c>
      <c r="P4" s="28">
        <v>1</v>
      </c>
      <c r="Q4" s="146" t="s">
        <v>85</v>
      </c>
      <c r="R4" s="146"/>
      <c r="S4" s="146" t="s">
        <v>86</v>
      </c>
      <c r="T4" s="146" t="s">
        <v>87</v>
      </c>
      <c r="U4" s="146" t="s">
        <v>87</v>
      </c>
      <c r="V4" s="147">
        <v>0.75</v>
      </c>
      <c r="W4" s="135" t="s">
        <v>78</v>
      </c>
      <c r="X4" s="28">
        <v>378</v>
      </c>
      <c r="Y4" s="25"/>
      <c r="Z4" s="25"/>
      <c r="AA4" s="25"/>
      <c r="AB4" s="25"/>
      <c r="AC4" s="25"/>
      <c r="AD4" s="25"/>
      <c r="AE4" s="25"/>
      <c r="AF4" s="25"/>
    </row>
    <row r="5" spans="1:32" s="105" customFormat="1" ht="15" customHeight="1" x14ac:dyDescent="0.2">
      <c r="A5" s="24"/>
      <c r="B5" s="135" t="s">
        <v>79</v>
      </c>
      <c r="C5" s="136" t="s">
        <v>80</v>
      </c>
      <c r="D5" s="106" t="s">
        <v>75</v>
      </c>
      <c r="E5" s="137" t="s">
        <v>44</v>
      </c>
      <c r="F5" s="138"/>
      <c r="G5" s="139">
        <v>1</v>
      </c>
      <c r="H5" s="140"/>
      <c r="I5" s="139"/>
      <c r="J5" s="141" t="s">
        <v>83</v>
      </c>
      <c r="K5" s="142">
        <v>2</v>
      </c>
      <c r="L5" s="143"/>
      <c r="M5" s="143">
        <v>1</v>
      </c>
      <c r="N5" s="144"/>
      <c r="O5" s="145"/>
      <c r="P5" s="28"/>
      <c r="Q5" s="146" t="s">
        <v>88</v>
      </c>
      <c r="R5" s="146" t="s">
        <v>89</v>
      </c>
      <c r="S5" s="146" t="s">
        <v>85</v>
      </c>
      <c r="T5" s="146" t="s">
        <v>90</v>
      </c>
      <c r="U5" s="146" t="s">
        <v>91</v>
      </c>
      <c r="V5" s="147">
        <v>0.33333333333333331</v>
      </c>
      <c r="W5" s="135" t="s">
        <v>81</v>
      </c>
      <c r="X5" s="28">
        <v>515</v>
      </c>
      <c r="Y5" s="25"/>
      <c r="Z5" s="25"/>
      <c r="AA5" s="25"/>
      <c r="AB5" s="25"/>
      <c r="AC5" s="25"/>
      <c r="AD5" s="25"/>
      <c r="AE5" s="25"/>
      <c r="AF5" s="25"/>
    </row>
    <row r="6" spans="1:32" s="105" customFormat="1" ht="15" customHeight="1" x14ac:dyDescent="0.2">
      <c r="A6" s="9"/>
      <c r="B6" s="23" t="s">
        <v>9</v>
      </c>
      <c r="C6" s="18"/>
      <c r="D6" s="17"/>
      <c r="E6" s="107"/>
      <c r="F6" s="38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1</v>
      </c>
      <c r="P6" s="19">
        <f t="shared" si="0"/>
        <v>1</v>
      </c>
      <c r="Q6" s="109" t="s">
        <v>92</v>
      </c>
      <c r="R6" s="109" t="s">
        <v>89</v>
      </c>
      <c r="S6" s="109" t="s">
        <v>94</v>
      </c>
      <c r="T6" s="109" t="s">
        <v>89</v>
      </c>
      <c r="U6" s="109" t="s">
        <v>93</v>
      </c>
      <c r="V6" s="31">
        <v>0.438</v>
      </c>
      <c r="W6" s="108"/>
      <c r="X6" s="109"/>
      <c r="Y6" s="25"/>
      <c r="Z6" s="25"/>
      <c r="AA6" s="25"/>
      <c r="AB6" s="25"/>
      <c r="AC6" s="25"/>
      <c r="AD6" s="25"/>
      <c r="AE6" s="25"/>
      <c r="AF6" s="25"/>
    </row>
    <row r="7" spans="1:32" x14ac:dyDescent="0.25">
      <c r="A7" s="24"/>
      <c r="B7" s="110" t="s">
        <v>76</v>
      </c>
      <c r="C7" s="111" t="s">
        <v>82</v>
      </c>
      <c r="D7" s="112"/>
      <c r="E7" s="113"/>
      <c r="F7" s="114"/>
      <c r="G7" s="115"/>
      <c r="H7" s="113"/>
      <c r="I7" s="116"/>
      <c r="J7" s="113"/>
      <c r="K7" s="113"/>
      <c r="L7" s="113"/>
      <c r="M7" s="113"/>
      <c r="N7" s="113"/>
      <c r="O7" s="113"/>
      <c r="P7" s="113"/>
      <c r="Q7" s="129"/>
      <c r="R7" s="130"/>
      <c r="S7" s="129"/>
      <c r="T7" s="129"/>
      <c r="U7" s="129"/>
      <c r="V7" s="113"/>
      <c r="W7" s="111"/>
      <c r="X7" s="117"/>
      <c r="Y7" s="89"/>
      <c r="Z7" s="89"/>
      <c r="AA7" s="89"/>
      <c r="AB7" s="89"/>
      <c r="AC7" s="89"/>
      <c r="AD7" s="89"/>
    </row>
    <row r="8" spans="1:32" x14ac:dyDescent="0.25">
      <c r="A8" s="24"/>
      <c r="B8" s="118"/>
      <c r="C8" s="101"/>
      <c r="D8" s="99"/>
      <c r="E8" s="100"/>
      <c r="F8" s="100"/>
      <c r="G8" s="101"/>
      <c r="H8" s="98"/>
      <c r="I8" s="98"/>
      <c r="J8" s="98"/>
      <c r="K8" s="98"/>
      <c r="L8" s="98"/>
      <c r="M8" s="101"/>
      <c r="N8" s="98"/>
      <c r="O8" s="98"/>
      <c r="P8" s="98"/>
      <c r="Q8" s="131"/>
      <c r="R8" s="132"/>
      <c r="S8" s="131"/>
      <c r="T8" s="131"/>
      <c r="U8" s="131"/>
      <c r="V8" s="98"/>
      <c r="W8" s="101"/>
      <c r="X8" s="102"/>
      <c r="Y8" s="89"/>
      <c r="Z8" s="89"/>
      <c r="AA8" s="89"/>
      <c r="AB8" s="89"/>
      <c r="AC8" s="89"/>
      <c r="AD8" s="89"/>
    </row>
    <row r="9" spans="1:32" s="105" customFormat="1" ht="15" customHeight="1" x14ac:dyDescent="0.25">
      <c r="A9" s="24"/>
      <c r="B9" s="119"/>
      <c r="C9" s="1"/>
      <c r="D9" s="119"/>
      <c r="E9" s="120"/>
      <c r="F9" s="37"/>
      <c r="G9" s="1"/>
      <c r="H9" s="38"/>
      <c r="I9" s="1"/>
      <c r="J9" s="25"/>
      <c r="K9" s="25"/>
      <c r="L9" s="25"/>
      <c r="M9" s="1"/>
      <c r="N9" s="1"/>
      <c r="O9" s="1"/>
      <c r="P9" s="1"/>
      <c r="Q9" s="133"/>
      <c r="R9" s="133"/>
      <c r="S9" s="133"/>
      <c r="T9" s="133"/>
      <c r="U9" s="133"/>
      <c r="V9" s="1"/>
      <c r="W9" s="119"/>
      <c r="X9" s="1"/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4"/>
      <c r="B10" s="119"/>
      <c r="C10" s="1"/>
      <c r="D10" s="119"/>
      <c r="E10" s="12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119"/>
      <c r="X10" s="1"/>
      <c r="Y10" s="89"/>
      <c r="Z10" s="89"/>
      <c r="AA10" s="89"/>
      <c r="AB10" s="89"/>
      <c r="AC10" s="89"/>
      <c r="AD10" s="89"/>
    </row>
    <row r="11" spans="1:32" x14ac:dyDescent="0.25">
      <c r="A11" s="24"/>
      <c r="B11" s="119"/>
      <c r="C11" s="1"/>
      <c r="D11" s="119"/>
      <c r="E11" s="12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119"/>
      <c r="X11" s="1"/>
      <c r="Y11" s="89"/>
      <c r="Z11" s="89"/>
      <c r="AA11" s="89"/>
      <c r="AB11" s="89"/>
      <c r="AC11" s="89"/>
      <c r="AD11" s="89"/>
    </row>
    <row r="12" spans="1:32" x14ac:dyDescent="0.25">
      <c r="A12" s="24"/>
      <c r="B12" s="119"/>
      <c r="C12" s="1"/>
      <c r="D12" s="119"/>
      <c r="E12" s="12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119"/>
      <c r="X12" s="1"/>
      <c r="Y12" s="89"/>
      <c r="Z12" s="89"/>
      <c r="AA12" s="89"/>
      <c r="AB12" s="89"/>
      <c r="AC12" s="89"/>
      <c r="AD12" s="89"/>
    </row>
    <row r="13" spans="1:32" x14ac:dyDescent="0.25">
      <c r="A13" s="24"/>
      <c r="B13" s="119"/>
      <c r="C13" s="1"/>
      <c r="D13" s="119"/>
      <c r="E13" s="12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119"/>
      <c r="X13" s="1"/>
      <c r="Y13" s="89"/>
      <c r="Z13" s="89"/>
      <c r="AA13" s="89"/>
      <c r="AB13" s="89"/>
      <c r="AC13" s="89"/>
      <c r="AD13" s="89"/>
    </row>
    <row r="14" spans="1:32" x14ac:dyDescent="0.25">
      <c r="A14" s="24"/>
      <c r="B14" s="119"/>
      <c r="C14" s="1"/>
      <c r="D14" s="119"/>
      <c r="E14" s="12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119"/>
      <c r="X14" s="1"/>
      <c r="Y14" s="89"/>
      <c r="Z14" s="89"/>
      <c r="AA14" s="89"/>
      <c r="AB14" s="89"/>
      <c r="AC14" s="89"/>
      <c r="AD14" s="89"/>
    </row>
    <row r="15" spans="1:32" x14ac:dyDescent="0.25">
      <c r="A15" s="24"/>
      <c r="B15" s="119"/>
      <c r="C15" s="1"/>
      <c r="D15" s="119"/>
      <c r="E15" s="12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119"/>
      <c r="X15" s="1"/>
      <c r="Y15" s="89"/>
      <c r="Z15" s="89"/>
      <c r="AA15" s="89"/>
      <c r="AB15" s="89"/>
      <c r="AC15" s="89"/>
      <c r="AD15" s="89"/>
    </row>
    <row r="16" spans="1:32" x14ac:dyDescent="0.25">
      <c r="A16" s="24"/>
      <c r="B16" s="119"/>
      <c r="C16" s="1"/>
      <c r="D16" s="119"/>
      <c r="E16" s="12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119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9"/>
      <c r="C17" s="1"/>
      <c r="D17" s="119"/>
      <c r="E17" s="12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119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9"/>
      <c r="C18" s="1"/>
      <c r="D18" s="119"/>
      <c r="E18" s="12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119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9"/>
      <c r="C19" s="1"/>
      <c r="D19" s="119"/>
      <c r="E19" s="12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119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9"/>
      <c r="C20" s="1"/>
      <c r="D20" s="119"/>
      <c r="E20" s="12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119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9"/>
      <c r="C21" s="1"/>
      <c r="D21" s="119"/>
      <c r="E21" s="12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119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9"/>
      <c r="C22" s="1"/>
      <c r="D22" s="119"/>
      <c r="E22" s="12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119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9"/>
      <c r="C23" s="1"/>
      <c r="D23" s="119"/>
      <c r="E23" s="12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119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9"/>
      <c r="C24" s="1"/>
      <c r="D24" s="119"/>
      <c r="E24" s="12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19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9"/>
      <c r="C25" s="1"/>
      <c r="D25" s="119"/>
      <c r="E25" s="12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19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9"/>
      <c r="C26" s="1"/>
      <c r="D26" s="119"/>
      <c r="E26" s="12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19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9"/>
      <c r="C27" s="1"/>
      <c r="D27" s="119"/>
      <c r="E27" s="12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19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9"/>
      <c r="C28" s="1"/>
      <c r="D28" s="119"/>
      <c r="E28" s="12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19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9"/>
      <c r="C29" s="1"/>
      <c r="D29" s="119"/>
      <c r="E29" s="12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19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9"/>
      <c r="C30" s="1"/>
      <c r="D30" s="119"/>
      <c r="E30" s="12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19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9"/>
      <c r="C31" s="1"/>
      <c r="D31" s="119"/>
      <c r="E31" s="12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19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9"/>
      <c r="C32" s="1"/>
      <c r="D32" s="119"/>
      <c r="E32" s="12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19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9"/>
      <c r="C33" s="1"/>
      <c r="D33" s="119"/>
      <c r="E33" s="12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19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9"/>
      <c r="C34" s="1"/>
      <c r="D34" s="119"/>
      <c r="E34" s="12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19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9"/>
      <c r="C35" s="1"/>
      <c r="D35" s="119"/>
      <c r="E35" s="12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119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9"/>
      <c r="C36" s="1"/>
      <c r="D36" s="119"/>
      <c r="E36" s="12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3"/>
      <c r="R36" s="133"/>
      <c r="S36" s="133"/>
      <c r="T36" s="133"/>
      <c r="U36" s="133"/>
      <c r="V36" s="1"/>
      <c r="W36" s="119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9"/>
      <c r="C37" s="1"/>
      <c r="D37" s="119"/>
      <c r="E37" s="12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3"/>
      <c r="R37" s="133"/>
      <c r="S37" s="133"/>
      <c r="T37" s="133"/>
      <c r="U37" s="133"/>
      <c r="V37" s="1"/>
      <c r="W37" s="119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9"/>
      <c r="C38" s="1"/>
      <c r="D38" s="119"/>
      <c r="E38" s="12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3"/>
      <c r="R38" s="133"/>
      <c r="S38" s="133"/>
      <c r="T38" s="133"/>
      <c r="U38" s="133"/>
      <c r="V38" s="1"/>
      <c r="W38" s="119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9"/>
      <c r="C39" s="1"/>
      <c r="D39" s="119"/>
      <c r="E39" s="12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3"/>
      <c r="R39" s="133"/>
      <c r="S39" s="133"/>
      <c r="T39" s="133"/>
      <c r="U39" s="133"/>
      <c r="V39" s="1"/>
      <c r="W39" s="119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9"/>
      <c r="C40" s="1"/>
      <c r="D40" s="119"/>
      <c r="E40" s="12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3"/>
      <c r="R40" s="133"/>
      <c r="S40" s="133"/>
      <c r="T40" s="133"/>
      <c r="U40" s="133"/>
      <c r="V40" s="1"/>
      <c r="W40" s="119"/>
      <c r="X40" s="1"/>
      <c r="Y40" s="89"/>
      <c r="Z40" s="89"/>
      <c r="AA40" s="89"/>
      <c r="AB40" s="89"/>
      <c r="AC40" s="89"/>
      <c r="AD40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2019-01-24T23:28:00Z</dcterms:modified>
</cp:coreProperties>
</file>