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0" i="2" l="1"/>
  <c r="O20" i="2"/>
  <c r="M20" i="2"/>
  <c r="I20" i="2"/>
  <c r="G20" i="2"/>
  <c r="AJ13" i="1" l="1"/>
  <c r="AI13" i="1"/>
  <c r="AH13" i="1"/>
  <c r="AG13" i="1"/>
  <c r="AF13" i="1"/>
  <c r="AE13" i="1"/>
  <c r="AD13" i="1"/>
  <c r="I19" i="1" s="1"/>
  <c r="AC13" i="1"/>
  <c r="H19" i="1" s="1"/>
  <c r="L19" i="1" s="1"/>
  <c r="AB13" i="1"/>
  <c r="G19" i="1" s="1"/>
  <c r="AA13" i="1"/>
  <c r="F19" i="1" s="1"/>
  <c r="K19" i="1" s="1"/>
  <c r="Z13" i="1"/>
  <c r="E19" i="1" s="1"/>
  <c r="Y13" i="1"/>
  <c r="X13" i="1"/>
  <c r="W13" i="1"/>
  <c r="V13" i="1"/>
  <c r="U13" i="1"/>
  <c r="L13" i="1"/>
  <c r="T13" i="1" s="1"/>
  <c r="K13" i="1"/>
  <c r="J13" i="1"/>
  <c r="I13" i="1"/>
  <c r="H13" i="1"/>
  <c r="H17" i="1" s="1"/>
  <c r="G13" i="1"/>
  <c r="G17" i="1" s="1"/>
  <c r="F13" i="1"/>
  <c r="F17" i="1" s="1"/>
  <c r="E13" i="1"/>
  <c r="E17" i="1" s="1"/>
  <c r="E20" i="1" s="1"/>
  <c r="T12" i="1"/>
  <c r="O12" i="1"/>
  <c r="M12" i="1"/>
  <c r="M13" i="1" s="1"/>
  <c r="T11" i="1"/>
  <c r="T10" i="1"/>
  <c r="O7" i="1"/>
  <c r="O4" i="1"/>
  <c r="D14" i="1" l="1"/>
  <c r="I17" i="1"/>
  <c r="I20" i="1" s="1"/>
  <c r="M20" i="1" s="1"/>
  <c r="O13" i="1"/>
  <c r="N13" i="1" s="1"/>
  <c r="N17" i="1" s="1"/>
  <c r="N20" i="1"/>
  <c r="F20" i="1"/>
  <c r="K20" i="1" s="1"/>
  <c r="K17" i="1"/>
  <c r="L17" i="1"/>
  <c r="H20" i="1"/>
  <c r="L20" i="1" s="1"/>
  <c r="M19" i="1"/>
  <c r="G20" i="1"/>
  <c r="M17" i="1"/>
  <c r="P10" i="2"/>
  <c r="M10" i="2"/>
  <c r="I10" i="2"/>
  <c r="G10" i="2"/>
  <c r="O17" i="1" l="1"/>
</calcChain>
</file>

<file path=xl/sharedStrings.xml><?xml version="1.0" encoding="utf-8"?>
<sst xmlns="http://schemas.openxmlformats.org/spreadsheetml/2006/main" count="279" uniqueCount="151">
  <si>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</si>
  <si>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</si>
  <si>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</si>
  <si>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</si>
  <si>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</si>
  <si>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</si>
  <si>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</si>
  <si>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</si>
  <si>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</si>
  <si>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</si>
  <si>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</si>
  <si>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</si>
  <si>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</si>
  <si>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</si>
  <si>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</si>
  <si>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</si>
  <si>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</si>
  <si>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</si>
  <si>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</si>
  <si>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</si>
  <si>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</si>
  <si>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</si>
  <si>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</si>
  <si>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</si>
  <si>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</si>
  <si>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</si>
  <si>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</si>
  <si>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</si>
  <si>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</si>
  <si>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</si>
  <si>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</si>
  <si>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</si>
  <si>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</si>
  <si>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</si>
  <si>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6.</t>
  </si>
  <si>
    <t>Manse PP</t>
  </si>
  <si>
    <t>----</t>
  </si>
  <si>
    <t>3.</t>
  </si>
  <si>
    <t>1.</t>
  </si>
  <si>
    <t>8.</t>
  </si>
  <si>
    <t>5.</t>
  </si>
  <si>
    <t>10.</t>
  </si>
  <si>
    <t>12.</t>
  </si>
  <si>
    <t>Riitta Lehvä-Korpi</t>
  </si>
  <si>
    <t>14.6.1962</t>
  </si>
  <si>
    <t>Manse PP = Mansen Pesäpallo, Tampere  (1978)</t>
  </si>
  <si>
    <t>L+T</t>
  </si>
  <si>
    <t>9.</t>
  </si>
  <si>
    <t>2.</t>
  </si>
  <si>
    <t>4.</t>
  </si>
  <si>
    <t>ENSIMMÄISET</t>
  </si>
  <si>
    <t>Ottelu</t>
  </si>
  <si>
    <t>1.  ottelu</t>
  </si>
  <si>
    <t>3.  ottelu</t>
  </si>
  <si>
    <t>Kunnari</t>
  </si>
  <si>
    <t xml:space="preserve">16.05. 1982  Manse PP - Kiri  5-7  </t>
  </si>
  <si>
    <t xml:space="preserve">  19 v 11 kk   1 pv</t>
  </si>
  <si>
    <t>23.05. 1982  Manse PP - ViU  9-6</t>
  </si>
  <si>
    <t xml:space="preserve">  19 v 11 kk   8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</si>
  <si>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</si>
  <si>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</si>
  <si>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</si>
  <si>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</si>
  <si>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</si>
  <si>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</si>
  <si>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</si>
  <si>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</si>
  <si>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</si>
  <si>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</si>
  <si>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</si>
  <si>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</si>
  <si>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</si>
  <si>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</si>
  <si>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</si>
  <si>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</si>
  <si>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</si>
  <si>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</si>
  <si>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8000</t>
  </si>
  <si>
    <t>Ikä ensimmäisessä ottelussa</t>
  </si>
  <si>
    <t>07.08. 1982  Roihuvuori</t>
  </si>
  <si>
    <t xml:space="preserve"> 0-10</t>
  </si>
  <si>
    <t>Länsi</t>
  </si>
  <si>
    <t>Paavo Lakaniemi</t>
  </si>
  <si>
    <t>3000</t>
  </si>
  <si>
    <t>20.08. 1983  Tampere</t>
  </si>
  <si>
    <t xml:space="preserve">  9-8</t>
  </si>
  <si>
    <t>Matti Vaininen</t>
  </si>
  <si>
    <t>3k</t>
  </si>
  <si>
    <t>Markku Lähteenmäki</t>
  </si>
  <si>
    <t>Markus Lakaniemi</t>
  </si>
  <si>
    <t>06.08. 1988  Ikaalinen</t>
  </si>
  <si>
    <t xml:space="preserve"> 5-14</t>
  </si>
  <si>
    <t>1501</t>
  </si>
  <si>
    <t>22.07. 1989  Viinijärvi</t>
  </si>
  <si>
    <t xml:space="preserve">  8-5</t>
  </si>
  <si>
    <t>Jari Haapanen</t>
  </si>
  <si>
    <t>2076</t>
  </si>
  <si>
    <t>20 v  1 kk  24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</si>
  <si>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</si>
  <si>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</si>
  <si>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</si>
  <si>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</si>
  <si>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</si>
  <si>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</si>
  <si>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</si>
  <si>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1</t>
  </si>
  <si>
    <t>22 v  2 kk  25 pv</t>
  </si>
  <si>
    <t>30.06. 1985  Kankaanpää</t>
  </si>
  <si>
    <t>21-8</t>
  </si>
  <si>
    <t xml:space="preserve">Inka-Leena Lylymäki </t>
  </si>
  <si>
    <t>18.06. 1989  Vimpeli</t>
  </si>
  <si>
    <t>II p</t>
  </si>
  <si>
    <t>01.07. 1984  Tampere</t>
  </si>
  <si>
    <t>Pertti Matara</t>
  </si>
  <si>
    <t>19.06. 1988  Vähäkyrö</t>
  </si>
  <si>
    <t>11-1</t>
  </si>
  <si>
    <t xml:space="preserve">Kosti Parviainen </t>
  </si>
  <si>
    <t>29.06. 1986  Viinijärvi</t>
  </si>
  <si>
    <t xml:space="preserve">  4-3</t>
  </si>
  <si>
    <t xml:space="preserve">  9-6</t>
  </si>
  <si>
    <t>2k</t>
  </si>
  <si>
    <t>2</t>
  </si>
  <si>
    <t>7.</t>
  </si>
  <si>
    <t xml:space="preserve"> Etenijäkuningatar  1984</t>
  </si>
  <si>
    <t xml:space="preserve">Lyöty </t>
  </si>
  <si>
    <t xml:space="preserve">Tuotu </t>
  </si>
  <si>
    <t>2/4</t>
  </si>
  <si>
    <t>1/2</t>
  </si>
  <si>
    <t>0/1</t>
  </si>
  <si>
    <t>1/1</t>
  </si>
  <si>
    <t>0/2</t>
  </si>
  <si>
    <t>3/3</t>
  </si>
  <si>
    <t xml:space="preserve">  7-13</t>
  </si>
  <si>
    <t>9/13</t>
  </si>
  <si>
    <t>3/5</t>
  </si>
  <si>
    <t>3/4</t>
  </si>
  <si>
    <t>1/3</t>
  </si>
  <si>
    <t>4/4</t>
  </si>
  <si>
    <t>620</t>
  </si>
  <si>
    <t>2/2</t>
  </si>
  <si>
    <t>jok</t>
  </si>
  <si>
    <t>5/5</t>
  </si>
  <si>
    <t>12/17</t>
  </si>
  <si>
    <t>7/9</t>
  </si>
  <si>
    <t>5/6</t>
  </si>
  <si>
    <t>70,6</t>
  </si>
  <si>
    <t>17/27</t>
  </si>
  <si>
    <t>10/13</t>
  </si>
  <si>
    <t>0/3</t>
  </si>
  <si>
    <t>4/6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</si>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</sst>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1" fontId="2" fillId="5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left"/>
    </xf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0" fontId="2" fillId="5" borderId="6" xfId="0" applyFont="1" applyFill="1" applyBorder="1" applyAlignment="1"/>
    <xf numFmtId="1" fontId="2" fillId="5" borderId="1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165" fontId="2" fillId="9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3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1982</v>
      </c>
      <c r="C4" s="26" t="s">
        <v>34</v>
      </c>
      <c r="D4" s="39" t="s">
        <v>35</v>
      </c>
      <c r="E4" s="26">
        <v>17</v>
      </c>
      <c r="F4" s="26">
        <v>2</v>
      </c>
      <c r="G4" s="26">
        <v>10</v>
      </c>
      <c r="H4" s="26">
        <v>33</v>
      </c>
      <c r="I4" s="26">
        <v>93</v>
      </c>
      <c r="J4" s="60">
        <v>34</v>
      </c>
      <c r="K4" s="60">
        <v>28</v>
      </c>
      <c r="L4" s="60">
        <v>19</v>
      </c>
      <c r="M4" s="60">
        <v>12</v>
      </c>
      <c r="N4" s="61">
        <v>0.64137931034482754</v>
      </c>
      <c r="O4" s="24">
        <f>PRODUCT(I4/N4)</f>
        <v>145</v>
      </c>
      <c r="P4" s="18"/>
      <c r="Q4" s="18" t="s">
        <v>47</v>
      </c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>
        <v>1</v>
      </c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1983</v>
      </c>
      <c r="C5" s="26" t="s">
        <v>37</v>
      </c>
      <c r="D5" s="39" t="s">
        <v>35</v>
      </c>
      <c r="E5" s="26">
        <v>18</v>
      </c>
      <c r="F5" s="26">
        <v>5</v>
      </c>
      <c r="G5" s="26">
        <v>14</v>
      </c>
      <c r="H5" s="26">
        <v>34</v>
      </c>
      <c r="I5" s="26">
        <v>103</v>
      </c>
      <c r="J5" s="60">
        <v>44</v>
      </c>
      <c r="K5" s="60">
        <v>22</v>
      </c>
      <c r="L5" s="60">
        <v>18</v>
      </c>
      <c r="M5" s="60">
        <v>19</v>
      </c>
      <c r="N5" s="61">
        <v>0.70068027210884354</v>
      </c>
      <c r="O5" s="24">
        <v>147</v>
      </c>
      <c r="P5" s="18"/>
      <c r="Q5" s="18" t="s">
        <v>49</v>
      </c>
      <c r="R5" s="18"/>
      <c r="S5" s="18" t="s">
        <v>122</v>
      </c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>
        <v>1</v>
      </c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1984</v>
      </c>
      <c r="C6" s="26" t="s">
        <v>38</v>
      </c>
      <c r="D6" s="39" t="s">
        <v>35</v>
      </c>
      <c r="E6" s="26">
        <v>18</v>
      </c>
      <c r="F6" s="26">
        <v>7</v>
      </c>
      <c r="G6" s="26">
        <v>17</v>
      </c>
      <c r="H6" s="26">
        <v>52</v>
      </c>
      <c r="I6" s="26">
        <v>134</v>
      </c>
      <c r="J6" s="60">
        <v>51</v>
      </c>
      <c r="K6" s="60">
        <v>31</v>
      </c>
      <c r="L6" s="60">
        <v>28</v>
      </c>
      <c r="M6" s="60">
        <v>24</v>
      </c>
      <c r="N6" s="61">
        <v>0.63809523809523805</v>
      </c>
      <c r="O6" s="24">
        <v>210</v>
      </c>
      <c r="P6" s="18"/>
      <c r="Q6" s="26" t="s">
        <v>38</v>
      </c>
      <c r="R6" s="18" t="s">
        <v>49</v>
      </c>
      <c r="S6" s="18" t="s">
        <v>49</v>
      </c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>
        <v>1</v>
      </c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37</v>
      </c>
      <c r="D7" s="39" t="s">
        <v>35</v>
      </c>
      <c r="E7" s="26">
        <v>18</v>
      </c>
      <c r="F7" s="26">
        <v>2</v>
      </c>
      <c r="G7" s="26">
        <v>9</v>
      </c>
      <c r="H7" s="26">
        <v>48</v>
      </c>
      <c r="I7" s="26">
        <v>102</v>
      </c>
      <c r="J7" s="26">
        <v>56</v>
      </c>
      <c r="K7" s="26">
        <v>16</v>
      </c>
      <c r="L7" s="26">
        <v>19</v>
      </c>
      <c r="M7" s="26">
        <v>11</v>
      </c>
      <c r="N7" s="61">
        <v>0.67100000000000004</v>
      </c>
      <c r="O7" s="24">
        <f>PRODUCT(I7/N7)</f>
        <v>152.01192250372577</v>
      </c>
      <c r="P7" s="18"/>
      <c r="Q7" s="26" t="s">
        <v>48</v>
      </c>
      <c r="R7" s="18" t="s">
        <v>39</v>
      </c>
      <c r="S7" s="18" t="s">
        <v>39</v>
      </c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>
        <v>1</v>
      </c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39</v>
      </c>
      <c r="D8" s="39" t="s">
        <v>35</v>
      </c>
      <c r="E8" s="26">
        <v>18</v>
      </c>
      <c r="F8" s="26">
        <v>2</v>
      </c>
      <c r="G8" s="26">
        <v>11</v>
      </c>
      <c r="H8" s="26">
        <v>38</v>
      </c>
      <c r="I8" s="26">
        <v>105</v>
      </c>
      <c r="J8" s="26">
        <v>46</v>
      </c>
      <c r="K8" s="26">
        <v>22</v>
      </c>
      <c r="L8" s="26">
        <v>24</v>
      </c>
      <c r="M8" s="26">
        <v>13</v>
      </c>
      <c r="N8" s="60" t="s">
        <v>36</v>
      </c>
      <c r="O8" s="24">
        <v>0</v>
      </c>
      <c r="P8" s="18"/>
      <c r="Q8" s="18" t="s">
        <v>34</v>
      </c>
      <c r="R8" s="18"/>
      <c r="S8" s="18" t="s">
        <v>47</v>
      </c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34</v>
      </c>
      <c r="D9" s="39" t="s">
        <v>35</v>
      </c>
      <c r="E9" s="26">
        <v>14</v>
      </c>
      <c r="F9" s="26">
        <v>0</v>
      </c>
      <c r="G9" s="26">
        <v>11</v>
      </c>
      <c r="H9" s="26">
        <v>21</v>
      </c>
      <c r="I9" s="26">
        <v>54</v>
      </c>
      <c r="J9" s="26">
        <v>12</v>
      </c>
      <c r="K9" s="26">
        <v>14</v>
      </c>
      <c r="L9" s="26">
        <v>17</v>
      </c>
      <c r="M9" s="26">
        <v>11</v>
      </c>
      <c r="N9" s="60" t="s">
        <v>36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1988</v>
      </c>
      <c r="C10" s="26" t="s">
        <v>40</v>
      </c>
      <c r="D10" s="39" t="s">
        <v>35</v>
      </c>
      <c r="E10" s="26">
        <v>18</v>
      </c>
      <c r="F10" s="26">
        <v>3</v>
      </c>
      <c r="G10" s="26">
        <v>10</v>
      </c>
      <c r="H10" s="26">
        <v>46</v>
      </c>
      <c r="I10" s="26">
        <v>115</v>
      </c>
      <c r="J10" s="26">
        <v>61</v>
      </c>
      <c r="K10" s="26">
        <v>18</v>
      </c>
      <c r="L10" s="26">
        <v>23</v>
      </c>
      <c r="M10" s="26">
        <v>13</v>
      </c>
      <c r="N10" s="60" t="s">
        <v>36</v>
      </c>
      <c r="O10" s="24">
        <v>0</v>
      </c>
      <c r="P10" s="18"/>
      <c r="Q10" s="26" t="s">
        <v>37</v>
      </c>
      <c r="R10" s="18"/>
      <c r="S10" s="18"/>
      <c r="T10" s="24" t="e">
        <f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>
        <v>1</v>
      </c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1989</v>
      </c>
      <c r="C11" s="26" t="s">
        <v>41</v>
      </c>
      <c r="D11" s="39" t="s">
        <v>35</v>
      </c>
      <c r="E11" s="26">
        <v>18</v>
      </c>
      <c r="F11" s="26">
        <v>5</v>
      </c>
      <c r="G11" s="26">
        <v>13</v>
      </c>
      <c r="H11" s="26">
        <v>29</v>
      </c>
      <c r="I11" s="26">
        <v>104</v>
      </c>
      <c r="J11" s="26">
        <v>35</v>
      </c>
      <c r="K11" s="26">
        <v>31</v>
      </c>
      <c r="L11" s="26">
        <v>20</v>
      </c>
      <c r="M11" s="26">
        <v>18</v>
      </c>
      <c r="N11" s="60" t="s">
        <v>36</v>
      </c>
      <c r="O11" s="24">
        <v>0</v>
      </c>
      <c r="P11" s="18"/>
      <c r="Q11" s="18"/>
      <c r="R11" s="18"/>
      <c r="S11" s="18"/>
      <c r="T11" s="24" t="e">
        <f>PRODUCT(L11/S11)</f>
        <v>#DIV/0!</v>
      </c>
      <c r="U11" s="26"/>
      <c r="V11" s="40"/>
      <c r="W11" s="40"/>
      <c r="X11" s="32"/>
      <c r="Y11" s="26"/>
      <c r="Z11" s="27">
        <v>2</v>
      </c>
      <c r="AA11" s="27">
        <v>0</v>
      </c>
      <c r="AB11" s="27">
        <v>5</v>
      </c>
      <c r="AC11" s="27">
        <v>9</v>
      </c>
      <c r="AD11" s="27">
        <v>16</v>
      </c>
      <c r="AE11" s="26">
        <v>1</v>
      </c>
      <c r="AF11" s="26">
        <v>1</v>
      </c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1990</v>
      </c>
      <c r="C12" s="26" t="s">
        <v>42</v>
      </c>
      <c r="D12" s="39" t="s">
        <v>35</v>
      </c>
      <c r="E12" s="26">
        <v>22</v>
      </c>
      <c r="F12" s="26">
        <v>5</v>
      </c>
      <c r="G12" s="26">
        <v>12</v>
      </c>
      <c r="H12" s="26">
        <v>21</v>
      </c>
      <c r="I12" s="26">
        <v>102</v>
      </c>
      <c r="J12" s="26">
        <v>40</v>
      </c>
      <c r="K12" s="26">
        <v>22</v>
      </c>
      <c r="L12" s="26">
        <v>23</v>
      </c>
      <c r="M12" s="26">
        <f>SUM(F12+G12)</f>
        <v>17</v>
      </c>
      <c r="N12" s="61">
        <v>0.59</v>
      </c>
      <c r="O12" s="24">
        <f>PRODUCT(I12/N12)</f>
        <v>172.88135593220341</v>
      </c>
      <c r="P12" s="18"/>
      <c r="Q12" s="18"/>
      <c r="R12" s="18"/>
      <c r="S12" s="18"/>
      <c r="T12" s="24" t="e">
        <f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161</v>
      </c>
      <c r="F13" s="18">
        <f t="shared" si="0"/>
        <v>31</v>
      </c>
      <c r="G13" s="18">
        <f t="shared" si="0"/>
        <v>107</v>
      </c>
      <c r="H13" s="18">
        <f t="shared" si="0"/>
        <v>322</v>
      </c>
      <c r="I13" s="18">
        <f t="shared" si="0"/>
        <v>912</v>
      </c>
      <c r="J13" s="18">
        <f t="shared" si="0"/>
        <v>379</v>
      </c>
      <c r="K13" s="18">
        <f t="shared" si="0"/>
        <v>204</v>
      </c>
      <c r="L13" s="18">
        <f t="shared" si="0"/>
        <v>191</v>
      </c>
      <c r="M13" s="18">
        <f t="shared" si="0"/>
        <v>138</v>
      </c>
      <c r="N13" s="30">
        <f>PRODUCT(534/O13)</f>
        <v>0.64579071317408987</v>
      </c>
      <c r="O13" s="31">
        <f>SUM(O4:O12)</f>
        <v>826.89327843592923</v>
      </c>
      <c r="P13" s="18"/>
      <c r="Q13" s="18"/>
      <c r="R13" s="18"/>
      <c r="S13" s="18"/>
      <c r="T13" s="24" t="e">
        <f>PRODUCT(L13/S13)</f>
        <v>#DIV/0!</v>
      </c>
      <c r="U13" s="18">
        <f t="shared" ref="U13:AJ13" si="1">SUM(U4:U12)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2</v>
      </c>
      <c r="AA13" s="18">
        <f t="shared" si="1"/>
        <v>0</v>
      </c>
      <c r="AB13" s="18">
        <f t="shared" si="1"/>
        <v>5</v>
      </c>
      <c r="AC13" s="18">
        <f t="shared" si="1"/>
        <v>9</v>
      </c>
      <c r="AD13" s="18">
        <f t="shared" si="1"/>
        <v>16</v>
      </c>
      <c r="AE13" s="18">
        <f t="shared" si="1"/>
        <v>6</v>
      </c>
      <c r="AF13" s="18">
        <f t="shared" si="1"/>
        <v>5</v>
      </c>
      <c r="AG13" s="18">
        <f t="shared" si="1"/>
        <v>0</v>
      </c>
      <c r="AH13" s="18">
        <f t="shared" si="1"/>
        <v>1</v>
      </c>
      <c r="AI13" s="18">
        <f t="shared" si="1"/>
        <v>0</v>
      </c>
      <c r="AJ13" s="18">
        <f t="shared" si="1"/>
        <v>2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</f>
        <v>1101.6666666666665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3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32</v>
      </c>
      <c r="O16" s="1"/>
      <c r="P16" s="39" t="s">
        <v>50</v>
      </c>
      <c r="Q16" s="12"/>
      <c r="R16" s="12"/>
      <c r="S16" s="12"/>
      <c r="T16" s="65"/>
      <c r="U16" s="65"/>
      <c r="V16" s="65"/>
      <c r="W16" s="65"/>
      <c r="X16" s="65"/>
      <c r="Y16" s="12"/>
      <c r="Z16" s="12"/>
      <c r="AA16" s="12"/>
      <c r="AB16" s="12"/>
      <c r="AC16" s="65"/>
      <c r="AD16" s="12"/>
      <c r="AE16" s="12"/>
      <c r="AF16" s="12"/>
      <c r="AG16" s="12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1"/>
      <c r="E17" s="26">
        <f>PRODUCT(E13)</f>
        <v>161</v>
      </c>
      <c r="F17" s="26">
        <f>PRODUCT(F13)</f>
        <v>31</v>
      </c>
      <c r="G17" s="26">
        <f>PRODUCT(G13)</f>
        <v>107</v>
      </c>
      <c r="H17" s="26">
        <f>PRODUCT(H13)</f>
        <v>322</v>
      </c>
      <c r="I17" s="26">
        <f>PRODUCT(I13)</f>
        <v>912</v>
      </c>
      <c r="J17" s="1"/>
      <c r="K17" s="42">
        <f>PRODUCT((F17+G17)/E17)</f>
        <v>0.8571428571428571</v>
      </c>
      <c r="L17" s="42">
        <f>PRODUCT(H17/E17)</f>
        <v>2</v>
      </c>
      <c r="M17" s="42">
        <f>PRODUCT(I17/E17)</f>
        <v>5.6645962732919255</v>
      </c>
      <c r="N17" s="29">
        <f>PRODUCT(N13)</f>
        <v>0.64579071317408987</v>
      </c>
      <c r="O17" s="24">
        <f>PRODUCT(I17/N17)</f>
        <v>1412.222228340014</v>
      </c>
      <c r="P17" s="66" t="s">
        <v>51</v>
      </c>
      <c r="Q17" s="67"/>
      <c r="R17" s="68" t="s">
        <v>55</v>
      </c>
      <c r="S17" s="68"/>
      <c r="T17" s="68"/>
      <c r="U17" s="68"/>
      <c r="V17" s="68"/>
      <c r="W17" s="68"/>
      <c r="X17" s="68"/>
      <c r="Y17" s="68"/>
      <c r="Z17" s="69" t="s">
        <v>52</v>
      </c>
      <c r="AA17" s="68"/>
      <c r="AB17" s="68" t="s">
        <v>56</v>
      </c>
      <c r="AC17" s="68"/>
      <c r="AD17" s="68"/>
      <c r="AE17" s="69"/>
      <c r="AF17" s="69"/>
      <c r="AG17" s="69"/>
      <c r="AH17" s="69"/>
      <c r="AI17" s="69"/>
      <c r="AJ17" s="7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3" t="s">
        <v>18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1"/>
      <c r="P18" s="71" t="s">
        <v>124</v>
      </c>
      <c r="Q18" s="72"/>
      <c r="R18" s="73" t="s">
        <v>57</v>
      </c>
      <c r="S18" s="73"/>
      <c r="T18" s="73"/>
      <c r="U18" s="73"/>
      <c r="V18" s="73"/>
      <c r="W18" s="73"/>
      <c r="X18" s="73"/>
      <c r="Y18" s="73"/>
      <c r="Z18" s="74" t="s">
        <v>53</v>
      </c>
      <c r="AA18" s="73"/>
      <c r="AB18" s="73" t="s">
        <v>58</v>
      </c>
      <c r="AC18" s="73"/>
      <c r="AD18" s="73"/>
      <c r="AE18" s="74"/>
      <c r="AF18" s="74"/>
      <c r="AG18" s="74"/>
      <c r="AH18" s="74"/>
      <c r="AI18" s="74"/>
      <c r="AJ18" s="75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6" t="s">
        <v>19</v>
      </c>
      <c r="C19" s="47"/>
      <c r="D19" s="48"/>
      <c r="E19" s="27">
        <f>PRODUCT(Z13)</f>
        <v>2</v>
      </c>
      <c r="F19" s="27">
        <f>PRODUCT(AA13)</f>
        <v>0</v>
      </c>
      <c r="G19" s="27">
        <f>PRODUCT(AB13)</f>
        <v>5</v>
      </c>
      <c r="H19" s="27">
        <f>PRODUCT(AC13)</f>
        <v>9</v>
      </c>
      <c r="I19" s="27">
        <f>PRODUCT(AD13)</f>
        <v>16</v>
      </c>
      <c r="J19" s="1"/>
      <c r="K19" s="49">
        <f>PRODUCT((F19+G19)/E19)</f>
        <v>2.5</v>
      </c>
      <c r="L19" s="49">
        <f>PRODUCT(H19/E19)</f>
        <v>4.5</v>
      </c>
      <c r="M19" s="49">
        <f>PRODUCT(I19/E19)</f>
        <v>8</v>
      </c>
      <c r="N19" s="50">
        <v>0.84199999999999997</v>
      </c>
      <c r="O19" s="1">
        <v>19</v>
      </c>
      <c r="P19" s="71" t="s">
        <v>125</v>
      </c>
      <c r="Q19" s="72"/>
      <c r="R19" s="73" t="s">
        <v>55</v>
      </c>
      <c r="S19" s="73"/>
      <c r="T19" s="73"/>
      <c r="U19" s="73"/>
      <c r="V19" s="73"/>
      <c r="W19" s="73"/>
      <c r="X19" s="73"/>
      <c r="Y19" s="73"/>
      <c r="Z19" s="74" t="s">
        <v>52</v>
      </c>
      <c r="AA19" s="73"/>
      <c r="AB19" s="73" t="s">
        <v>56</v>
      </c>
      <c r="AC19" s="73"/>
      <c r="AD19" s="73"/>
      <c r="AE19" s="74"/>
      <c r="AF19" s="74"/>
      <c r="AG19" s="74"/>
      <c r="AH19" s="74"/>
      <c r="AI19" s="74"/>
      <c r="AJ19" s="75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1" t="s">
        <v>20</v>
      </c>
      <c r="C20" s="52"/>
      <c r="D20" s="53"/>
      <c r="E20" s="18">
        <f>SUM(E17:E19)</f>
        <v>163</v>
      </c>
      <c r="F20" s="18">
        <f>SUM(F17:F19)</f>
        <v>31</v>
      </c>
      <c r="G20" s="18">
        <f>SUM(G17:G19)</f>
        <v>112</v>
      </c>
      <c r="H20" s="18">
        <f>SUM(H17:H19)</f>
        <v>331</v>
      </c>
      <c r="I20" s="18">
        <f>SUM(I17:I19)</f>
        <v>928</v>
      </c>
      <c r="J20" s="1"/>
      <c r="K20" s="54">
        <f>PRODUCT((F20+G20)/E20)</f>
        <v>0.87730061349693256</v>
      </c>
      <c r="L20" s="54">
        <f>PRODUCT(H20/E20)</f>
        <v>2.0306748466257667</v>
      </c>
      <c r="M20" s="54">
        <f>PRODUCT(I20/E20)</f>
        <v>5.6932515337423313</v>
      </c>
      <c r="N20" s="30">
        <f>PRODUCT(I20/O20)</f>
        <v>0.64985994397759106</v>
      </c>
      <c r="O20" s="1">
        <v>1428</v>
      </c>
      <c r="P20" s="76" t="s">
        <v>54</v>
      </c>
      <c r="Q20" s="77"/>
      <c r="R20" s="78" t="s">
        <v>57</v>
      </c>
      <c r="S20" s="78"/>
      <c r="T20" s="78"/>
      <c r="U20" s="78"/>
      <c r="V20" s="78"/>
      <c r="W20" s="78"/>
      <c r="X20" s="78"/>
      <c r="Y20" s="78"/>
      <c r="Z20" s="79" t="s">
        <v>53</v>
      </c>
      <c r="AA20" s="78"/>
      <c r="AB20" s="78" t="s">
        <v>58</v>
      </c>
      <c r="AC20" s="78"/>
      <c r="AD20" s="78"/>
      <c r="AE20" s="79"/>
      <c r="AF20" s="79"/>
      <c r="AG20" s="79"/>
      <c r="AH20" s="79"/>
      <c r="AI20" s="79"/>
      <c r="AJ20" s="8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123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7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 t="s">
        <v>33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5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6"/>
      <c r="N34" s="34"/>
      <c r="O34" s="24"/>
      <c r="P34" s="1"/>
      <c r="Q34" s="37"/>
      <c r="R34" s="1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57"/>
      <c r="AM36" s="57"/>
      <c r="AN36" s="57"/>
      <c r="AO36" s="57"/>
      <c r="AP36" s="5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5"/>
      <c r="AB37" s="55"/>
      <c r="AC37" s="24"/>
      <c r="AD37" s="24"/>
      <c r="AE37" s="24"/>
      <c r="AF37" s="24"/>
      <c r="AG37" s="24"/>
      <c r="AH37" s="24"/>
      <c r="AI37" s="24"/>
      <c r="AJ37" s="24"/>
      <c r="AK37" s="8"/>
      <c r="AL37" s="57"/>
      <c r="AM37" s="57"/>
      <c r="AN37" s="57"/>
      <c r="AO37" s="57"/>
      <c r="AP37" s="57"/>
    </row>
    <row r="38" spans="1:42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5"/>
      <c r="AB38" s="55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5"/>
      <c r="AB39" s="55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5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5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6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5"/>
      <c r="AB42" s="55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5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5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1.140625" style="114" customWidth="1"/>
    <col min="3" max="3" width="17.5703125" style="63" customWidth="1"/>
    <col min="4" max="4" width="10.5703125" style="115" customWidth="1"/>
    <col min="5" max="5" width="12.140625" style="115" customWidth="1"/>
    <col min="6" max="6" width="0.7109375" style="36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149" customWidth="1"/>
    <col min="22" max="22" width="10.5703125" style="149" customWidth="1"/>
    <col min="23" max="23" width="24.140625" style="115" customWidth="1"/>
    <col min="24" max="24" width="9.42578125" style="63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>
        <v>0.4</v>
      </c>
      <c r="B1" s="125" t="s">
        <v>99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8"/>
      <c r="R1" s="138"/>
      <c r="S1" s="138"/>
      <c r="T1" s="138"/>
      <c r="U1" s="138"/>
      <c r="V1" s="138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8"/>
      <c r="B2" s="10" t="s">
        <v>43</v>
      </c>
      <c r="C2" s="4" t="s">
        <v>44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139"/>
      <c r="W2" s="85"/>
      <c r="X2" s="40"/>
      <c r="Y2" s="84"/>
      <c r="Z2" s="84"/>
      <c r="AA2" s="84"/>
      <c r="AB2" s="84"/>
      <c r="AC2" s="84"/>
      <c r="AD2" s="84"/>
    </row>
    <row r="3" spans="1:32" x14ac:dyDescent="0.25">
      <c r="A3" s="8"/>
      <c r="B3" s="87" t="s">
        <v>98</v>
      </c>
      <c r="C3" s="22" t="s">
        <v>59</v>
      </c>
      <c r="D3" s="88" t="s">
        <v>60</v>
      </c>
      <c r="E3" s="89" t="s">
        <v>1</v>
      </c>
      <c r="F3" s="24"/>
      <c r="G3" s="90" t="s">
        <v>61</v>
      </c>
      <c r="H3" s="91" t="s">
        <v>62</v>
      </c>
      <c r="I3" s="91" t="s">
        <v>30</v>
      </c>
      <c r="J3" s="17" t="s">
        <v>63</v>
      </c>
      <c r="K3" s="92" t="s">
        <v>64</v>
      </c>
      <c r="L3" s="92" t="s">
        <v>65</v>
      </c>
      <c r="M3" s="90" t="s">
        <v>66</v>
      </c>
      <c r="N3" s="90" t="s">
        <v>29</v>
      </c>
      <c r="O3" s="91" t="s">
        <v>67</v>
      </c>
      <c r="P3" s="90" t="s">
        <v>62</v>
      </c>
      <c r="Q3" s="140" t="s">
        <v>3</v>
      </c>
      <c r="R3" s="140">
        <v>1</v>
      </c>
      <c r="S3" s="140">
        <v>2</v>
      </c>
      <c r="T3" s="140">
        <v>3</v>
      </c>
      <c r="U3" s="140" t="s">
        <v>68</v>
      </c>
      <c r="V3" s="141" t="s">
        <v>21</v>
      </c>
      <c r="W3" s="16" t="s">
        <v>69</v>
      </c>
      <c r="X3" s="16" t="s">
        <v>70</v>
      </c>
      <c r="Y3" s="84"/>
      <c r="Z3" s="84"/>
      <c r="AA3" s="84"/>
      <c r="AB3" s="84"/>
      <c r="AC3" s="84"/>
      <c r="AD3" s="84"/>
    </row>
    <row r="4" spans="1:32" x14ac:dyDescent="0.25">
      <c r="A4" s="117"/>
      <c r="B4" s="163" t="s">
        <v>79</v>
      </c>
      <c r="C4" s="118" t="s">
        <v>80</v>
      </c>
      <c r="D4" s="119" t="s">
        <v>81</v>
      </c>
      <c r="E4" s="120" t="s">
        <v>35</v>
      </c>
      <c r="F4" s="174"/>
      <c r="G4" s="121">
        <v>1</v>
      </c>
      <c r="H4" s="122"/>
      <c r="I4" s="121"/>
      <c r="J4" s="123"/>
      <c r="K4" s="123" t="s">
        <v>76</v>
      </c>
      <c r="L4" s="123"/>
      <c r="M4" s="123">
        <v>1</v>
      </c>
      <c r="N4" s="121"/>
      <c r="O4" s="122"/>
      <c r="P4" s="121"/>
      <c r="Q4" s="142" t="s">
        <v>136</v>
      </c>
      <c r="R4" s="142" t="s">
        <v>128</v>
      </c>
      <c r="S4" s="142" t="s">
        <v>127</v>
      </c>
      <c r="T4" s="142"/>
      <c r="U4" s="142"/>
      <c r="V4" s="175">
        <v>0.33333333333333331</v>
      </c>
      <c r="W4" s="118" t="s">
        <v>82</v>
      </c>
      <c r="X4" s="124" t="s">
        <v>83</v>
      </c>
      <c r="Y4" s="84"/>
      <c r="Z4" s="84"/>
      <c r="AA4" s="84"/>
      <c r="AB4" s="84"/>
      <c r="AC4" s="84"/>
      <c r="AD4" s="84"/>
    </row>
    <row r="5" spans="1:32" x14ac:dyDescent="0.25">
      <c r="A5" s="117"/>
      <c r="B5" s="163" t="s">
        <v>84</v>
      </c>
      <c r="C5" s="118" t="s">
        <v>85</v>
      </c>
      <c r="D5" s="119" t="s">
        <v>81</v>
      </c>
      <c r="E5" s="120" t="s">
        <v>35</v>
      </c>
      <c r="F5" s="174"/>
      <c r="G5" s="121"/>
      <c r="H5" s="122"/>
      <c r="I5" s="121">
        <v>1</v>
      </c>
      <c r="J5" s="123" t="s">
        <v>120</v>
      </c>
      <c r="K5" s="123">
        <v>1</v>
      </c>
      <c r="L5" s="123"/>
      <c r="M5" s="123">
        <v>1</v>
      </c>
      <c r="N5" s="121"/>
      <c r="O5" s="122"/>
      <c r="P5" s="121">
        <v>2</v>
      </c>
      <c r="Q5" s="142" t="s">
        <v>137</v>
      </c>
      <c r="R5" s="142" t="s">
        <v>131</v>
      </c>
      <c r="S5" s="142" t="s">
        <v>129</v>
      </c>
      <c r="T5" s="142"/>
      <c r="U5" s="142"/>
      <c r="V5" s="175">
        <v>1</v>
      </c>
      <c r="W5" s="118" t="s">
        <v>86</v>
      </c>
      <c r="X5" s="124" t="s">
        <v>138</v>
      </c>
      <c r="Y5" s="84"/>
      <c r="Z5" s="84"/>
      <c r="AA5" s="84"/>
      <c r="AB5" s="84"/>
      <c r="AC5" s="84"/>
      <c r="AD5" s="84"/>
    </row>
    <row r="6" spans="1:32" x14ac:dyDescent="0.25">
      <c r="A6" s="117"/>
      <c r="B6" s="163" t="s">
        <v>71</v>
      </c>
      <c r="C6" s="118" t="s">
        <v>72</v>
      </c>
      <c r="D6" s="119" t="s">
        <v>81</v>
      </c>
      <c r="E6" s="120" t="s">
        <v>35</v>
      </c>
      <c r="F6" s="174"/>
      <c r="G6" s="121">
        <v>1</v>
      </c>
      <c r="H6" s="122"/>
      <c r="I6" s="121"/>
      <c r="J6" s="123" t="s">
        <v>87</v>
      </c>
      <c r="K6" s="123">
        <v>1</v>
      </c>
      <c r="L6" s="123"/>
      <c r="M6" s="123">
        <v>1</v>
      </c>
      <c r="N6" s="121"/>
      <c r="O6" s="122"/>
      <c r="P6" s="121">
        <v>2</v>
      </c>
      <c r="Q6" s="142" t="s">
        <v>126</v>
      </c>
      <c r="R6" s="142" t="s">
        <v>139</v>
      </c>
      <c r="S6" s="142"/>
      <c r="T6" s="142" t="s">
        <v>128</v>
      </c>
      <c r="U6" s="142" t="s">
        <v>128</v>
      </c>
      <c r="V6" s="175">
        <v>0.5</v>
      </c>
      <c r="W6" s="118" t="s">
        <v>88</v>
      </c>
      <c r="X6" s="124" t="s">
        <v>73</v>
      </c>
      <c r="Y6" s="84"/>
      <c r="Z6" s="84"/>
      <c r="AA6" s="84"/>
      <c r="AB6" s="84"/>
      <c r="AC6" s="84"/>
      <c r="AD6" s="84"/>
    </row>
    <row r="7" spans="1:32" x14ac:dyDescent="0.25">
      <c r="A7" s="117"/>
      <c r="B7" s="163" t="s">
        <v>74</v>
      </c>
      <c r="C7" s="118" t="s">
        <v>75</v>
      </c>
      <c r="D7" s="119" t="s">
        <v>81</v>
      </c>
      <c r="E7" s="120" t="s">
        <v>35</v>
      </c>
      <c r="F7" s="174"/>
      <c r="G7" s="121">
        <v>1</v>
      </c>
      <c r="H7" s="122"/>
      <c r="I7" s="121"/>
      <c r="J7" s="123" t="s">
        <v>87</v>
      </c>
      <c r="K7" s="123"/>
      <c r="L7" s="123"/>
      <c r="M7" s="123">
        <v>1</v>
      </c>
      <c r="N7" s="121"/>
      <c r="O7" s="122"/>
      <c r="P7" s="121"/>
      <c r="Q7" s="142"/>
      <c r="R7" s="142"/>
      <c r="S7" s="142"/>
      <c r="T7" s="142"/>
      <c r="U7" s="142"/>
      <c r="V7" s="175"/>
      <c r="W7" s="118" t="s">
        <v>89</v>
      </c>
      <c r="X7" s="124" t="s">
        <v>77</v>
      </c>
      <c r="Y7" s="84"/>
      <c r="Z7" s="84"/>
      <c r="AA7" s="84"/>
      <c r="AB7" s="84"/>
      <c r="AC7" s="84"/>
      <c r="AD7" s="84"/>
    </row>
    <row r="8" spans="1:32" x14ac:dyDescent="0.25">
      <c r="A8" s="117"/>
      <c r="B8" s="163" t="s">
        <v>90</v>
      </c>
      <c r="C8" s="118" t="s">
        <v>91</v>
      </c>
      <c r="D8" s="119" t="s">
        <v>81</v>
      </c>
      <c r="E8" s="120" t="s">
        <v>35</v>
      </c>
      <c r="F8" s="174"/>
      <c r="G8" s="121">
        <v>1</v>
      </c>
      <c r="H8" s="122"/>
      <c r="I8" s="121"/>
      <c r="J8" s="123"/>
      <c r="K8" s="123" t="s">
        <v>140</v>
      </c>
      <c r="L8" s="123"/>
      <c r="M8" s="123">
        <v>1</v>
      </c>
      <c r="N8" s="121"/>
      <c r="O8" s="122"/>
      <c r="P8" s="121"/>
      <c r="Q8" s="142" t="s">
        <v>128</v>
      </c>
      <c r="R8" s="142" t="s">
        <v>128</v>
      </c>
      <c r="S8" s="142"/>
      <c r="T8" s="142"/>
      <c r="U8" s="142"/>
      <c r="V8" s="175">
        <v>0</v>
      </c>
      <c r="W8" s="118" t="s">
        <v>82</v>
      </c>
      <c r="X8" s="124" t="s">
        <v>92</v>
      </c>
      <c r="Y8" s="84"/>
      <c r="Z8" s="84"/>
      <c r="AA8" s="84"/>
      <c r="AB8" s="84"/>
      <c r="AC8" s="84"/>
      <c r="AD8" s="84"/>
    </row>
    <row r="9" spans="1:32" x14ac:dyDescent="0.25">
      <c r="A9" s="117"/>
      <c r="B9" s="163" t="s">
        <v>93</v>
      </c>
      <c r="C9" s="118" t="s">
        <v>94</v>
      </c>
      <c r="D9" s="119" t="s">
        <v>81</v>
      </c>
      <c r="E9" s="120" t="s">
        <v>35</v>
      </c>
      <c r="F9" s="174"/>
      <c r="G9" s="121"/>
      <c r="H9" s="122"/>
      <c r="I9" s="121">
        <v>1</v>
      </c>
      <c r="J9" s="123" t="s">
        <v>87</v>
      </c>
      <c r="K9" s="123">
        <v>1</v>
      </c>
      <c r="L9" s="123"/>
      <c r="M9" s="123">
        <v>1</v>
      </c>
      <c r="N9" s="121"/>
      <c r="O9" s="122"/>
      <c r="P9" s="121">
        <v>1</v>
      </c>
      <c r="Q9" s="142" t="s">
        <v>141</v>
      </c>
      <c r="R9" s="142" t="s">
        <v>139</v>
      </c>
      <c r="S9" s="142" t="s">
        <v>131</v>
      </c>
      <c r="T9" s="142"/>
      <c r="U9" s="142"/>
      <c r="V9" s="175">
        <v>1</v>
      </c>
      <c r="W9" s="118" t="s">
        <v>95</v>
      </c>
      <c r="X9" s="124" t="s">
        <v>96</v>
      </c>
      <c r="Y9" s="84"/>
      <c r="Z9" s="84"/>
      <c r="AA9" s="84"/>
      <c r="AB9" s="84"/>
      <c r="AC9" s="84"/>
      <c r="AD9" s="84"/>
    </row>
    <row r="10" spans="1:32" x14ac:dyDescent="0.25">
      <c r="A10" s="23"/>
      <c r="B10" s="22" t="s">
        <v>9</v>
      </c>
      <c r="C10" s="17"/>
      <c r="D10" s="16"/>
      <c r="E10" s="93"/>
      <c r="F10" s="94"/>
      <c r="G10" s="18">
        <f>SUM(G4:G9)</f>
        <v>4</v>
      </c>
      <c r="H10" s="18"/>
      <c r="I10" s="18">
        <f>SUM(I4:I9)</f>
        <v>2</v>
      </c>
      <c r="J10" s="17"/>
      <c r="K10" s="17"/>
      <c r="L10" s="17"/>
      <c r="M10" s="18">
        <f t="shared" ref="M10:U10" si="0">SUM(M4:M9)</f>
        <v>6</v>
      </c>
      <c r="N10" s="18"/>
      <c r="O10" s="18"/>
      <c r="P10" s="18">
        <f t="shared" si="0"/>
        <v>5</v>
      </c>
      <c r="Q10" s="96" t="s">
        <v>142</v>
      </c>
      <c r="R10" s="96" t="s">
        <v>143</v>
      </c>
      <c r="S10" s="96" t="s">
        <v>144</v>
      </c>
      <c r="T10" s="96" t="s">
        <v>128</v>
      </c>
      <c r="U10" s="96" t="s">
        <v>128</v>
      </c>
      <c r="V10" s="96" t="s">
        <v>145</v>
      </c>
      <c r="W10" s="95"/>
      <c r="X10" s="96"/>
      <c r="Y10" s="84"/>
      <c r="Z10" s="84"/>
      <c r="AA10" s="84"/>
      <c r="AB10" s="84"/>
      <c r="AC10" s="84"/>
      <c r="AD10" s="84"/>
    </row>
    <row r="11" spans="1:32" x14ac:dyDescent="0.25">
      <c r="A11" s="23"/>
      <c r="B11" s="97" t="s">
        <v>78</v>
      </c>
      <c r="C11" s="98" t="s">
        <v>97</v>
      </c>
      <c r="D11" s="99"/>
      <c r="E11" s="100"/>
      <c r="F11" s="101"/>
      <c r="G11" s="102"/>
      <c r="H11" s="102"/>
      <c r="I11" s="102"/>
      <c r="J11" s="103"/>
      <c r="K11" s="103"/>
      <c r="L11" s="103"/>
      <c r="M11" s="102"/>
      <c r="N11" s="102"/>
      <c r="O11" s="102"/>
      <c r="P11" s="102"/>
      <c r="Q11" s="143"/>
      <c r="R11" s="143"/>
      <c r="S11" s="143"/>
      <c r="T11" s="143"/>
      <c r="U11" s="143"/>
      <c r="V11" s="143"/>
      <c r="W11" s="99"/>
      <c r="X11" s="104"/>
      <c r="Y11" s="84"/>
      <c r="Z11" s="84"/>
      <c r="AA11" s="84"/>
      <c r="AB11" s="84"/>
      <c r="AC11" s="84"/>
      <c r="AD11" s="84"/>
    </row>
    <row r="12" spans="1:32" x14ac:dyDescent="0.25">
      <c r="A12" s="23"/>
      <c r="B12" s="105"/>
      <c r="C12" s="106"/>
      <c r="D12" s="106"/>
      <c r="E12" s="126"/>
      <c r="F12" s="126"/>
      <c r="G12" s="108"/>
      <c r="H12" s="109"/>
      <c r="I12" s="107"/>
      <c r="J12" s="109"/>
      <c r="K12" s="107"/>
      <c r="L12" s="109"/>
      <c r="M12" s="107"/>
      <c r="N12" s="107"/>
      <c r="O12" s="107"/>
      <c r="P12" s="107"/>
      <c r="Q12" s="144"/>
      <c r="R12" s="144"/>
      <c r="S12" s="144"/>
      <c r="T12" s="144"/>
      <c r="U12" s="144"/>
      <c r="V12" s="144"/>
      <c r="W12" s="107"/>
      <c r="X12" s="110"/>
      <c r="Y12" s="84"/>
      <c r="Z12" s="84"/>
      <c r="AA12" s="84"/>
      <c r="AB12" s="84"/>
      <c r="AC12" s="84"/>
      <c r="AD12" s="84"/>
    </row>
    <row r="13" spans="1:32" s="113" customFormat="1" ht="18.75" customHeight="1" x14ac:dyDescent="0.2">
      <c r="A13" s="8"/>
      <c r="B13" s="127" t="s">
        <v>100</v>
      </c>
      <c r="C13" s="81"/>
      <c r="D13" s="82"/>
      <c r="E13" s="82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138"/>
      <c r="R13" s="138"/>
      <c r="S13" s="138"/>
      <c r="T13" s="138"/>
      <c r="U13" s="138"/>
      <c r="V13" s="138"/>
      <c r="W13" s="82"/>
      <c r="X13" s="83"/>
      <c r="Y13" s="24"/>
      <c r="Z13" s="24"/>
      <c r="AA13" s="24"/>
      <c r="AB13" s="24"/>
      <c r="AC13" s="24"/>
      <c r="AD13" s="24"/>
      <c r="AE13" s="24"/>
      <c r="AF13" s="24"/>
    </row>
    <row r="14" spans="1:32" s="128" customFormat="1" ht="15" customHeight="1" x14ac:dyDescent="0.2">
      <c r="A14" s="23"/>
      <c r="B14" s="87" t="s">
        <v>98</v>
      </c>
      <c r="C14" s="22" t="s">
        <v>101</v>
      </c>
      <c r="D14" s="88" t="s">
        <v>60</v>
      </c>
      <c r="E14" s="89" t="s">
        <v>1</v>
      </c>
      <c r="F14" s="37"/>
      <c r="G14" s="90" t="s">
        <v>61</v>
      </c>
      <c r="H14" s="91" t="s">
        <v>62</v>
      </c>
      <c r="I14" s="91" t="s">
        <v>30</v>
      </c>
      <c r="J14" s="17" t="s">
        <v>63</v>
      </c>
      <c r="K14" s="92" t="s">
        <v>64</v>
      </c>
      <c r="L14" s="92" t="s">
        <v>65</v>
      </c>
      <c r="M14" s="90" t="s">
        <v>66</v>
      </c>
      <c r="N14" s="90" t="s">
        <v>29</v>
      </c>
      <c r="O14" s="91" t="s">
        <v>67</v>
      </c>
      <c r="P14" s="90" t="s">
        <v>62</v>
      </c>
      <c r="Q14" s="140" t="s">
        <v>3</v>
      </c>
      <c r="R14" s="140">
        <v>1</v>
      </c>
      <c r="S14" s="140">
        <v>2</v>
      </c>
      <c r="T14" s="140">
        <v>3</v>
      </c>
      <c r="U14" s="140" t="s">
        <v>68</v>
      </c>
      <c r="V14" s="141" t="s">
        <v>102</v>
      </c>
      <c r="W14" s="16" t="s">
        <v>69</v>
      </c>
      <c r="X14" s="16" t="s">
        <v>70</v>
      </c>
      <c r="Y14" s="24"/>
      <c r="Z14" s="24"/>
      <c r="AA14" s="24"/>
      <c r="AB14" s="24"/>
      <c r="AC14" s="24"/>
      <c r="AD14" s="24"/>
      <c r="AE14" s="24"/>
      <c r="AF14" s="24"/>
    </row>
    <row r="15" spans="1:32" s="128" customFormat="1" ht="15" customHeight="1" x14ac:dyDescent="0.2">
      <c r="A15" s="23"/>
      <c r="B15" s="150" t="s">
        <v>112</v>
      </c>
      <c r="C15" s="151" t="s">
        <v>119</v>
      </c>
      <c r="D15" s="130" t="s">
        <v>104</v>
      </c>
      <c r="E15" s="152" t="s">
        <v>35</v>
      </c>
      <c r="F15" s="171"/>
      <c r="G15" s="154"/>
      <c r="H15" s="155"/>
      <c r="I15" s="154">
        <v>1</v>
      </c>
      <c r="J15" s="156" t="s">
        <v>120</v>
      </c>
      <c r="K15" s="157" t="s">
        <v>121</v>
      </c>
      <c r="L15" s="156"/>
      <c r="M15" s="172">
        <v>1</v>
      </c>
      <c r="N15" s="136"/>
      <c r="O15" s="173"/>
      <c r="P15" s="136">
        <v>1</v>
      </c>
      <c r="Q15" s="161" t="s">
        <v>134</v>
      </c>
      <c r="R15" s="161" t="s">
        <v>131</v>
      </c>
      <c r="S15" s="161" t="s">
        <v>128</v>
      </c>
      <c r="T15" s="161"/>
      <c r="U15" s="161" t="s">
        <v>128</v>
      </c>
      <c r="V15" s="162">
        <v>0.6</v>
      </c>
      <c r="W15" s="150" t="s">
        <v>113</v>
      </c>
      <c r="X15" s="27">
        <v>350</v>
      </c>
      <c r="Y15" s="24"/>
      <c r="Z15" s="24"/>
      <c r="AA15" s="24"/>
      <c r="AB15" s="24"/>
      <c r="AC15" s="24"/>
      <c r="AD15" s="24"/>
      <c r="AE15" s="24"/>
      <c r="AF15" s="24"/>
    </row>
    <row r="16" spans="1:32" s="128" customFormat="1" ht="15" customHeight="1" x14ac:dyDescent="0.2">
      <c r="A16" s="23"/>
      <c r="B16" s="150" t="s">
        <v>107</v>
      </c>
      <c r="C16" s="151" t="s">
        <v>108</v>
      </c>
      <c r="D16" s="130" t="s">
        <v>104</v>
      </c>
      <c r="E16" s="152" t="s">
        <v>35</v>
      </c>
      <c r="F16" s="153"/>
      <c r="G16" s="154"/>
      <c r="H16" s="155"/>
      <c r="I16" s="154">
        <v>1</v>
      </c>
      <c r="J16" s="156" t="s">
        <v>120</v>
      </c>
      <c r="K16" s="157">
        <v>1</v>
      </c>
      <c r="L16" s="158"/>
      <c r="M16" s="158">
        <v>1</v>
      </c>
      <c r="N16" s="159"/>
      <c r="O16" s="160"/>
      <c r="P16" s="27">
        <v>2</v>
      </c>
      <c r="Q16" s="161" t="s">
        <v>126</v>
      </c>
      <c r="R16" s="161" t="s">
        <v>127</v>
      </c>
      <c r="S16" s="161" t="s">
        <v>128</v>
      </c>
      <c r="T16" s="161" t="s">
        <v>129</v>
      </c>
      <c r="U16" s="161"/>
      <c r="V16" s="162">
        <v>0.5</v>
      </c>
      <c r="W16" s="150" t="s">
        <v>109</v>
      </c>
      <c r="X16" s="27">
        <v>843</v>
      </c>
      <c r="Y16" s="24"/>
      <c r="Z16" s="24"/>
      <c r="AA16" s="24"/>
      <c r="AB16" s="24"/>
      <c r="AC16" s="24"/>
      <c r="AD16" s="24"/>
      <c r="AE16" s="24"/>
      <c r="AF16" s="24"/>
    </row>
    <row r="17" spans="1:32" s="128" customFormat="1" ht="15" customHeight="1" x14ac:dyDescent="0.2">
      <c r="A17" s="23"/>
      <c r="B17" s="163" t="s">
        <v>117</v>
      </c>
      <c r="C17" s="118" t="s">
        <v>118</v>
      </c>
      <c r="D17" s="119" t="s">
        <v>103</v>
      </c>
      <c r="E17" s="164" t="s">
        <v>35</v>
      </c>
      <c r="F17" s="153"/>
      <c r="G17" s="165">
        <v>1</v>
      </c>
      <c r="H17" s="142"/>
      <c r="I17" s="165"/>
      <c r="J17" s="123"/>
      <c r="K17" s="166" t="s">
        <v>76</v>
      </c>
      <c r="L17" s="167"/>
      <c r="M17" s="168">
        <v>1</v>
      </c>
      <c r="N17" s="129"/>
      <c r="O17" s="169"/>
      <c r="P17" s="129"/>
      <c r="Q17" s="142" t="s">
        <v>130</v>
      </c>
      <c r="R17" s="142" t="s">
        <v>130</v>
      </c>
      <c r="S17" s="142"/>
      <c r="T17" s="142"/>
      <c r="U17" s="142"/>
      <c r="V17" s="170">
        <v>0</v>
      </c>
      <c r="W17" s="118" t="s">
        <v>88</v>
      </c>
      <c r="X17" s="121">
        <v>880</v>
      </c>
      <c r="Y17" s="24"/>
      <c r="Z17" s="24"/>
      <c r="AA17" s="24"/>
      <c r="AB17" s="24"/>
      <c r="AC17" s="24"/>
      <c r="AD17" s="24"/>
      <c r="AE17" s="24"/>
      <c r="AF17" s="24"/>
    </row>
    <row r="18" spans="1:32" s="128" customFormat="1" ht="15" customHeight="1" x14ac:dyDescent="0.2">
      <c r="A18" s="23"/>
      <c r="B18" s="163" t="s">
        <v>114</v>
      </c>
      <c r="C18" s="118" t="s">
        <v>115</v>
      </c>
      <c r="D18" s="119" t="s">
        <v>103</v>
      </c>
      <c r="E18" s="164" t="s">
        <v>35</v>
      </c>
      <c r="F18" s="153"/>
      <c r="G18" s="165">
        <v>1</v>
      </c>
      <c r="H18" s="142"/>
      <c r="I18" s="165"/>
      <c r="J18" s="123"/>
      <c r="K18" s="166" t="s">
        <v>76</v>
      </c>
      <c r="L18" s="167"/>
      <c r="M18" s="168">
        <v>1</v>
      </c>
      <c r="N18" s="129"/>
      <c r="O18" s="169"/>
      <c r="P18" s="129">
        <v>1</v>
      </c>
      <c r="Q18" s="142" t="s">
        <v>131</v>
      </c>
      <c r="R18" s="142" t="s">
        <v>131</v>
      </c>
      <c r="S18" s="142"/>
      <c r="T18" s="142"/>
      <c r="U18" s="142"/>
      <c r="V18" s="170">
        <v>1</v>
      </c>
      <c r="W18" s="118" t="s">
        <v>116</v>
      </c>
      <c r="X18" s="121">
        <v>209</v>
      </c>
      <c r="Y18" s="24"/>
      <c r="Z18" s="24"/>
      <c r="AA18" s="24"/>
      <c r="AB18" s="24"/>
      <c r="AC18" s="24"/>
      <c r="AD18" s="24"/>
      <c r="AE18" s="24"/>
      <c r="AF18" s="24"/>
    </row>
    <row r="19" spans="1:32" s="128" customFormat="1" ht="15" customHeight="1" x14ac:dyDescent="0.2">
      <c r="A19" s="23"/>
      <c r="B19" s="150" t="s">
        <v>110</v>
      </c>
      <c r="C19" s="151" t="s">
        <v>132</v>
      </c>
      <c r="D19" s="130" t="s">
        <v>104</v>
      </c>
      <c r="E19" s="152" t="s">
        <v>35</v>
      </c>
      <c r="F19" s="153"/>
      <c r="G19" s="154">
        <v>1</v>
      </c>
      <c r="H19" s="155"/>
      <c r="I19" s="154"/>
      <c r="J19" s="156" t="s">
        <v>87</v>
      </c>
      <c r="K19" s="157">
        <v>1</v>
      </c>
      <c r="L19" s="158" t="s">
        <v>111</v>
      </c>
      <c r="M19" s="158">
        <v>1</v>
      </c>
      <c r="N19" s="159" t="s">
        <v>105</v>
      </c>
      <c r="O19" s="160">
        <v>2</v>
      </c>
      <c r="P19" s="27">
        <v>3</v>
      </c>
      <c r="Q19" s="161" t="s">
        <v>133</v>
      </c>
      <c r="R19" s="161" t="s">
        <v>131</v>
      </c>
      <c r="S19" s="161" t="s">
        <v>128</v>
      </c>
      <c r="T19" s="161" t="s">
        <v>134</v>
      </c>
      <c r="U19" s="161" t="s">
        <v>135</v>
      </c>
      <c r="V19" s="162">
        <v>0.69230769230769229</v>
      </c>
      <c r="W19" s="150" t="s">
        <v>82</v>
      </c>
      <c r="X19" s="27">
        <v>725</v>
      </c>
      <c r="Y19" s="24"/>
      <c r="Z19" s="24"/>
      <c r="AA19" s="24"/>
      <c r="AB19" s="24"/>
      <c r="AC19" s="24"/>
      <c r="AD19" s="24"/>
      <c r="AE19" s="24"/>
      <c r="AF19" s="24"/>
    </row>
    <row r="20" spans="1:32" s="128" customFormat="1" ht="15" customHeight="1" x14ac:dyDescent="0.2">
      <c r="A20" s="8"/>
      <c r="B20" s="22" t="s">
        <v>9</v>
      </c>
      <c r="C20" s="17"/>
      <c r="D20" s="16"/>
      <c r="E20" s="93"/>
      <c r="F20" s="37"/>
      <c r="G20" s="18">
        <f>SUM(G15:G19)</f>
        <v>3</v>
      </c>
      <c r="H20" s="18"/>
      <c r="I20" s="18">
        <f>SUM(I15:I19)</f>
        <v>2</v>
      </c>
      <c r="J20" s="17"/>
      <c r="K20" s="17"/>
      <c r="L20" s="17"/>
      <c r="M20" s="18">
        <f t="shared" ref="M20:U20" si="1">SUM(M15:M19)</f>
        <v>5</v>
      </c>
      <c r="N20" s="18">
        <v>1</v>
      </c>
      <c r="O20" s="18">
        <f t="shared" si="1"/>
        <v>2</v>
      </c>
      <c r="P20" s="18">
        <f t="shared" si="1"/>
        <v>7</v>
      </c>
      <c r="Q20" s="96" t="s">
        <v>146</v>
      </c>
      <c r="R20" s="96" t="s">
        <v>147</v>
      </c>
      <c r="S20" s="96" t="s">
        <v>148</v>
      </c>
      <c r="T20" s="96" t="s">
        <v>149</v>
      </c>
      <c r="U20" s="96" t="s">
        <v>134</v>
      </c>
      <c r="V20" s="96" t="s">
        <v>150</v>
      </c>
      <c r="W20" s="95"/>
      <c r="X20" s="96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31" t="s">
        <v>78</v>
      </c>
      <c r="C21" s="132" t="s">
        <v>106</v>
      </c>
      <c r="D21" s="133"/>
      <c r="E21" s="103"/>
      <c r="F21" s="102"/>
      <c r="G21" s="134"/>
      <c r="H21" s="103"/>
      <c r="I21" s="99"/>
      <c r="J21" s="103"/>
      <c r="K21" s="103"/>
      <c r="L21" s="103"/>
      <c r="M21" s="103"/>
      <c r="N21" s="103"/>
      <c r="O21" s="103"/>
      <c r="P21" s="103"/>
      <c r="Q21" s="145"/>
      <c r="R21" s="146"/>
      <c r="S21" s="145"/>
      <c r="T21" s="145"/>
      <c r="U21" s="145"/>
      <c r="V21" s="145"/>
      <c r="W21" s="132"/>
      <c r="X21" s="104"/>
      <c r="Y21" s="84"/>
      <c r="Z21" s="84"/>
      <c r="AA21" s="84"/>
      <c r="AB21" s="84"/>
      <c r="AC21" s="84"/>
      <c r="AD21" s="84"/>
    </row>
    <row r="22" spans="1:32" x14ac:dyDescent="0.25">
      <c r="A22" s="23"/>
      <c r="B22" s="135"/>
      <c r="C22" s="107"/>
      <c r="D22" s="106"/>
      <c r="E22" s="126"/>
      <c r="F22" s="126"/>
      <c r="G22" s="107"/>
      <c r="H22" s="109"/>
      <c r="I22" s="109"/>
      <c r="J22" s="109"/>
      <c r="K22" s="109"/>
      <c r="L22" s="109"/>
      <c r="M22" s="107"/>
      <c r="N22" s="109"/>
      <c r="O22" s="109"/>
      <c r="P22" s="109"/>
      <c r="Q22" s="147"/>
      <c r="R22" s="144"/>
      <c r="S22" s="147"/>
      <c r="T22" s="147"/>
      <c r="U22" s="147"/>
      <c r="V22" s="147"/>
      <c r="W22" s="107"/>
      <c r="X22" s="110"/>
      <c r="Y22" s="84"/>
      <c r="Z22" s="84"/>
      <c r="AA22" s="84"/>
      <c r="AB22" s="84"/>
      <c r="AC22" s="84"/>
      <c r="AD22" s="84"/>
    </row>
    <row r="23" spans="1:32" s="128" customFormat="1" ht="15" customHeight="1" x14ac:dyDescent="0.25">
      <c r="A23" s="23"/>
      <c r="B23" s="111"/>
      <c r="C23" s="1"/>
      <c r="D23" s="111"/>
      <c r="E23" s="112"/>
      <c r="F23" s="3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8"/>
      <c r="R23" s="148"/>
      <c r="S23" s="148"/>
      <c r="T23" s="148"/>
      <c r="U23" s="148"/>
      <c r="V23" s="148"/>
      <c r="W23" s="111"/>
      <c r="X23" s="1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11"/>
      <c r="C24" s="1"/>
      <c r="D24" s="111"/>
      <c r="E24" s="11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8"/>
      <c r="R24" s="148"/>
      <c r="S24" s="148"/>
      <c r="T24" s="148"/>
      <c r="U24" s="148"/>
      <c r="V24" s="148"/>
      <c r="W24" s="111"/>
      <c r="X24" s="1"/>
      <c r="Y24" s="84"/>
      <c r="Z24" s="84"/>
      <c r="AA24" s="84"/>
      <c r="AB24" s="84"/>
      <c r="AC24" s="84"/>
      <c r="AD24" s="84"/>
    </row>
    <row r="25" spans="1:32" x14ac:dyDescent="0.25">
      <c r="A25" s="23"/>
      <c r="B25" s="111"/>
      <c r="C25" s="1"/>
      <c r="D25" s="111"/>
      <c r="E25" s="11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8"/>
      <c r="R25" s="148"/>
      <c r="S25" s="148"/>
      <c r="T25" s="148"/>
      <c r="U25" s="148"/>
      <c r="V25" s="148"/>
      <c r="W25" s="111"/>
      <c r="X25" s="1"/>
      <c r="Y25" s="84"/>
      <c r="Z25" s="84"/>
      <c r="AA25" s="84"/>
      <c r="AB25" s="84"/>
      <c r="AC25" s="84"/>
      <c r="AD25" s="84"/>
    </row>
    <row r="26" spans="1:32" x14ac:dyDescent="0.25">
      <c r="A26" s="23"/>
      <c r="B26" s="111"/>
      <c r="C26" s="1"/>
      <c r="D26" s="111"/>
      <c r="E26" s="11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8"/>
      <c r="R26" s="148"/>
      <c r="S26" s="148"/>
      <c r="T26" s="148"/>
      <c r="U26" s="148"/>
      <c r="V26" s="148"/>
      <c r="W26" s="111"/>
      <c r="X26" s="1"/>
      <c r="Y26" s="84"/>
      <c r="Z26" s="84"/>
      <c r="AA26" s="84"/>
      <c r="AB26" s="84"/>
      <c r="AC26" s="84"/>
      <c r="AD26" s="84"/>
    </row>
    <row r="27" spans="1:32" x14ac:dyDescent="0.25">
      <c r="A27" s="23"/>
      <c r="B27" s="111"/>
      <c r="C27" s="1"/>
      <c r="D27" s="111"/>
      <c r="E27" s="11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8"/>
      <c r="R27" s="148"/>
      <c r="S27" s="148"/>
      <c r="T27" s="148"/>
      <c r="U27" s="148"/>
      <c r="V27" s="148"/>
      <c r="W27" s="111"/>
      <c r="X27" s="1"/>
      <c r="Y27" s="84"/>
      <c r="Z27" s="84"/>
      <c r="AA27" s="84"/>
      <c r="AB27" s="84"/>
      <c r="AC27" s="84"/>
      <c r="AD27" s="84"/>
    </row>
    <row r="28" spans="1:32" x14ac:dyDescent="0.25">
      <c r="A28" s="23"/>
      <c r="B28" s="111"/>
      <c r="C28" s="1"/>
      <c r="D28" s="111"/>
      <c r="E28" s="11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8"/>
      <c r="R28" s="148"/>
      <c r="S28" s="148"/>
      <c r="T28" s="148"/>
      <c r="U28" s="148"/>
      <c r="V28" s="148"/>
      <c r="W28" s="111"/>
      <c r="X28" s="1"/>
      <c r="Y28" s="84"/>
      <c r="Z28" s="84"/>
      <c r="AA28" s="84"/>
      <c r="AB28" s="84"/>
      <c r="AC28" s="84"/>
      <c r="AD28" s="84"/>
    </row>
    <row r="29" spans="1:32" x14ac:dyDescent="0.25">
      <c r="A29" s="23"/>
      <c r="B29" s="111"/>
      <c r="C29" s="1"/>
      <c r="D29" s="111"/>
      <c r="E29" s="11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8"/>
      <c r="R29" s="148"/>
      <c r="S29" s="148"/>
      <c r="T29" s="148"/>
      <c r="U29" s="148"/>
      <c r="V29" s="148"/>
      <c r="W29" s="111"/>
      <c r="X29" s="1"/>
      <c r="Y29" s="84"/>
      <c r="Z29" s="84"/>
      <c r="AA29" s="84"/>
      <c r="AB29" s="84"/>
      <c r="AC29" s="84"/>
      <c r="AD29" s="84"/>
    </row>
    <row r="30" spans="1:32" x14ac:dyDescent="0.25">
      <c r="A30" s="23"/>
      <c r="B30" s="111"/>
      <c r="C30" s="1"/>
      <c r="D30" s="111"/>
      <c r="E30" s="11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8"/>
      <c r="R30" s="148"/>
      <c r="S30" s="148"/>
      <c r="T30" s="148"/>
      <c r="U30" s="148"/>
      <c r="V30" s="148"/>
      <c r="W30" s="111"/>
      <c r="X30" s="1"/>
      <c r="Y30" s="84"/>
      <c r="Z30" s="84"/>
      <c r="AA30" s="84"/>
      <c r="AB30" s="84"/>
      <c r="AC30" s="84"/>
      <c r="AD30" s="84"/>
    </row>
    <row r="31" spans="1:32" x14ac:dyDescent="0.25">
      <c r="A31" s="23"/>
      <c r="B31" s="111"/>
      <c r="C31" s="1"/>
      <c r="D31" s="111"/>
      <c r="E31" s="11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8"/>
      <c r="R31" s="148"/>
      <c r="S31" s="148"/>
      <c r="T31" s="148"/>
      <c r="U31" s="148"/>
      <c r="V31" s="148"/>
      <c r="W31" s="111"/>
      <c r="X31" s="1"/>
      <c r="Y31" s="84"/>
      <c r="Z31" s="84"/>
      <c r="AA31" s="84"/>
      <c r="AB31" s="84"/>
      <c r="AC31" s="84"/>
      <c r="AD31" s="84"/>
    </row>
    <row r="32" spans="1:32" x14ac:dyDescent="0.25">
      <c r="A32" s="23"/>
      <c r="B32" s="111"/>
      <c r="C32" s="1"/>
      <c r="D32" s="111"/>
      <c r="E32" s="11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8"/>
      <c r="R32" s="148"/>
      <c r="S32" s="148"/>
      <c r="T32" s="148"/>
      <c r="U32" s="148"/>
      <c r="V32" s="148"/>
      <c r="W32" s="111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1"/>
      <c r="C33" s="1"/>
      <c r="D33" s="111"/>
      <c r="E33" s="11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8"/>
      <c r="R33" s="148"/>
      <c r="S33" s="148"/>
      <c r="T33" s="148"/>
      <c r="U33" s="148"/>
      <c r="V33" s="148"/>
      <c r="W33" s="111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1"/>
      <c r="C34" s="1"/>
      <c r="D34" s="111"/>
      <c r="E34" s="11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8"/>
      <c r="R34" s="148"/>
      <c r="S34" s="148"/>
      <c r="T34" s="148"/>
      <c r="U34" s="148"/>
      <c r="V34" s="148"/>
      <c r="W34" s="111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1"/>
      <c r="C35" s="1"/>
      <c r="D35" s="111"/>
      <c r="E35" s="11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8"/>
      <c r="R35" s="148"/>
      <c r="S35" s="148"/>
      <c r="T35" s="148"/>
      <c r="U35" s="148"/>
      <c r="V35" s="148"/>
      <c r="W35" s="111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1"/>
      <c r="C36" s="1"/>
      <c r="D36" s="111"/>
      <c r="E36" s="11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8"/>
      <c r="R36" s="148"/>
      <c r="S36" s="148"/>
      <c r="T36" s="148"/>
      <c r="U36" s="148"/>
      <c r="V36" s="148"/>
      <c r="W36" s="111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1"/>
      <c r="C37" s="1"/>
      <c r="D37" s="111"/>
      <c r="E37" s="11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8"/>
      <c r="R37" s="148"/>
      <c r="S37" s="148"/>
      <c r="T37" s="148"/>
      <c r="U37" s="148"/>
      <c r="V37" s="148"/>
      <c r="W37" s="111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1"/>
      <c r="C38" s="1"/>
      <c r="D38" s="111"/>
      <c r="E38" s="11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8"/>
      <c r="R38" s="148"/>
      <c r="S38" s="148"/>
      <c r="T38" s="148"/>
      <c r="U38" s="148"/>
      <c r="V38" s="148"/>
      <c r="W38" s="111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1"/>
      <c r="C39" s="1"/>
      <c r="D39" s="111"/>
      <c r="E39" s="11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8"/>
      <c r="R39" s="148"/>
      <c r="S39" s="148"/>
      <c r="T39" s="148"/>
      <c r="U39" s="148"/>
      <c r="V39" s="148"/>
      <c r="W39" s="111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1"/>
      <c r="C40" s="1"/>
      <c r="D40" s="111"/>
      <c r="E40" s="11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8"/>
      <c r="R40" s="148"/>
      <c r="S40" s="148"/>
      <c r="T40" s="148"/>
      <c r="U40" s="148"/>
      <c r="V40" s="148"/>
      <c r="W40" s="111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1"/>
      <c r="C41" s="1"/>
      <c r="D41" s="111"/>
      <c r="E41" s="11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8"/>
      <c r="R41" s="148"/>
      <c r="S41" s="148"/>
      <c r="T41" s="148"/>
      <c r="U41" s="148"/>
      <c r="V41" s="148"/>
      <c r="W41" s="111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1"/>
      <c r="C42" s="1"/>
      <c r="D42" s="111"/>
      <c r="E42" s="11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8"/>
      <c r="R42" s="148"/>
      <c r="S42" s="148"/>
      <c r="T42" s="148"/>
      <c r="U42" s="148"/>
      <c r="V42" s="148"/>
      <c r="W42" s="111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1"/>
      <c r="C43" s="1"/>
      <c r="D43" s="111"/>
      <c r="E43" s="11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8"/>
      <c r="R43" s="148"/>
      <c r="S43" s="148"/>
      <c r="T43" s="148"/>
      <c r="U43" s="148"/>
      <c r="V43" s="148"/>
      <c r="W43" s="111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1"/>
      <c r="C44" s="1"/>
      <c r="D44" s="111"/>
      <c r="E44" s="11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8"/>
      <c r="R44" s="148"/>
      <c r="S44" s="148"/>
      <c r="T44" s="148"/>
      <c r="U44" s="148"/>
      <c r="V44" s="148"/>
      <c r="W44" s="111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1"/>
      <c r="C45" s="1"/>
      <c r="D45" s="111"/>
      <c r="E45" s="11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8"/>
      <c r="R45" s="148"/>
      <c r="S45" s="148"/>
      <c r="T45" s="148"/>
      <c r="U45" s="148"/>
      <c r="V45" s="148"/>
      <c r="W45" s="111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1"/>
      <c r="C46" s="1"/>
      <c r="D46" s="111"/>
      <c r="E46" s="11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8"/>
      <c r="R46" s="148"/>
      <c r="S46" s="148"/>
      <c r="T46" s="148"/>
      <c r="U46" s="148"/>
      <c r="V46" s="148"/>
      <c r="W46" s="111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1"/>
      <c r="C47" s="1"/>
      <c r="D47" s="111"/>
      <c r="E47" s="11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8"/>
      <c r="R47" s="148"/>
      <c r="S47" s="148"/>
      <c r="T47" s="148"/>
      <c r="U47" s="148"/>
      <c r="V47" s="148"/>
      <c r="W47" s="111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1"/>
      <c r="C48" s="1"/>
      <c r="D48" s="111"/>
      <c r="E48" s="11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8"/>
      <c r="R48" s="148"/>
      <c r="S48" s="148"/>
      <c r="T48" s="148"/>
      <c r="U48" s="148"/>
      <c r="V48" s="148"/>
      <c r="W48" s="111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1"/>
      <c r="C49" s="1"/>
      <c r="D49" s="111"/>
      <c r="E49" s="11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8"/>
      <c r="R49" s="148"/>
      <c r="S49" s="148"/>
      <c r="T49" s="148"/>
      <c r="U49" s="148"/>
      <c r="V49" s="148"/>
      <c r="W49" s="111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1"/>
      <c r="C50" s="1"/>
      <c r="D50" s="111"/>
      <c r="E50" s="11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8"/>
      <c r="R50" s="148"/>
      <c r="S50" s="148"/>
      <c r="T50" s="148"/>
      <c r="U50" s="148"/>
      <c r="V50" s="148"/>
      <c r="W50" s="111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1"/>
      <c r="C51" s="1"/>
      <c r="D51" s="111"/>
      <c r="E51" s="11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8"/>
      <c r="R51" s="148"/>
      <c r="S51" s="148"/>
      <c r="T51" s="148"/>
      <c r="U51" s="148"/>
      <c r="V51" s="148"/>
      <c r="W51" s="111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1"/>
      <c r="C52" s="1"/>
      <c r="D52" s="111"/>
      <c r="E52" s="11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8"/>
      <c r="R52" s="148"/>
      <c r="S52" s="148"/>
      <c r="T52" s="148"/>
      <c r="U52" s="148"/>
      <c r="V52" s="148"/>
      <c r="W52" s="111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1"/>
      <c r="C53" s="1"/>
      <c r="D53" s="111"/>
      <c r="E53" s="11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8"/>
      <c r="R53" s="148"/>
      <c r="S53" s="148"/>
      <c r="T53" s="148"/>
      <c r="U53" s="148"/>
      <c r="V53" s="148"/>
      <c r="W53" s="111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1"/>
      <c r="C54" s="1"/>
      <c r="D54" s="111"/>
      <c r="E54" s="11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8"/>
      <c r="R54" s="148"/>
      <c r="S54" s="148"/>
      <c r="T54" s="148"/>
      <c r="U54" s="148"/>
      <c r="V54" s="148"/>
      <c r="W54" s="111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1"/>
      <c r="C55" s="1"/>
      <c r="D55" s="111"/>
      <c r="E55" s="11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8"/>
      <c r="R55" s="148"/>
      <c r="S55" s="148"/>
      <c r="T55" s="148"/>
      <c r="U55" s="148"/>
      <c r="V55" s="148"/>
      <c r="W55" s="111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1"/>
      <c r="C56" s="1"/>
      <c r="D56" s="111"/>
      <c r="E56" s="11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8"/>
      <c r="R56" s="148"/>
      <c r="S56" s="148"/>
      <c r="T56" s="148"/>
      <c r="U56" s="148"/>
      <c r="V56" s="148"/>
      <c r="W56" s="111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1"/>
      <c r="C57" s="1"/>
      <c r="D57" s="111"/>
      <c r="E57" s="11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8"/>
      <c r="R57" s="148"/>
      <c r="S57" s="148"/>
      <c r="T57" s="148"/>
      <c r="U57" s="148"/>
      <c r="V57" s="148"/>
      <c r="W57" s="111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1"/>
      <c r="C58" s="1"/>
      <c r="D58" s="111"/>
      <c r="E58" s="11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8"/>
      <c r="R58" s="148"/>
      <c r="S58" s="148"/>
      <c r="T58" s="148"/>
      <c r="U58" s="148"/>
      <c r="V58" s="148"/>
      <c r="W58" s="111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1"/>
      <c r="C59" s="1"/>
      <c r="D59" s="111"/>
      <c r="E59" s="11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8"/>
      <c r="R59" s="148"/>
      <c r="S59" s="148"/>
      <c r="T59" s="148"/>
      <c r="U59" s="148"/>
      <c r="V59" s="148"/>
      <c r="W59" s="111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1"/>
      <c r="C60" s="1"/>
      <c r="D60" s="111"/>
      <c r="E60" s="11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8"/>
      <c r="R60" s="148"/>
      <c r="S60" s="148"/>
      <c r="T60" s="148"/>
      <c r="U60" s="148"/>
      <c r="V60" s="148"/>
      <c r="W60" s="111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1"/>
      <c r="C61" s="1"/>
      <c r="D61" s="111"/>
      <c r="E61" s="11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8"/>
      <c r="R61" s="148"/>
      <c r="S61" s="148"/>
      <c r="T61" s="148"/>
      <c r="U61" s="148"/>
      <c r="V61" s="148"/>
      <c r="W61" s="111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1"/>
      <c r="C62" s="1"/>
      <c r="D62" s="111"/>
      <c r="E62" s="11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8"/>
      <c r="R62" s="148"/>
      <c r="S62" s="148"/>
      <c r="T62" s="148"/>
      <c r="U62" s="148"/>
      <c r="V62" s="148"/>
      <c r="W62" s="111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1"/>
      <c r="C63" s="1"/>
      <c r="D63" s="111"/>
      <c r="E63" s="11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8"/>
      <c r="R63" s="148"/>
      <c r="S63" s="148"/>
      <c r="T63" s="148"/>
      <c r="U63" s="148"/>
      <c r="V63" s="148"/>
      <c r="W63" s="111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1"/>
      <c r="C64" s="1"/>
      <c r="D64" s="111"/>
      <c r="E64" s="11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8"/>
      <c r="R64" s="148"/>
      <c r="S64" s="148"/>
      <c r="T64" s="148"/>
      <c r="U64" s="148"/>
      <c r="V64" s="148"/>
      <c r="W64" s="111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1"/>
      <c r="C65" s="1"/>
      <c r="D65" s="111"/>
      <c r="E65" s="11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8"/>
      <c r="R65" s="148"/>
      <c r="S65" s="148"/>
      <c r="T65" s="148"/>
      <c r="U65" s="148"/>
      <c r="V65" s="148"/>
      <c r="W65" s="111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1"/>
      <c r="C66" s="1"/>
      <c r="D66" s="111"/>
      <c r="E66" s="11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8"/>
      <c r="R66" s="148"/>
      <c r="S66" s="148"/>
      <c r="T66" s="148"/>
      <c r="U66" s="148"/>
      <c r="V66" s="148"/>
      <c r="W66" s="111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1"/>
      <c r="C67" s="1"/>
      <c r="D67" s="111"/>
      <c r="E67" s="11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8"/>
      <c r="R67" s="148"/>
      <c r="S67" s="148"/>
      <c r="T67" s="148"/>
      <c r="U67" s="148"/>
      <c r="V67" s="148"/>
      <c r="W67" s="111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1"/>
      <c r="C68" s="1"/>
      <c r="D68" s="111"/>
      <c r="E68" s="11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8"/>
      <c r="R68" s="148"/>
      <c r="S68" s="148"/>
      <c r="T68" s="148"/>
      <c r="U68" s="148"/>
      <c r="V68" s="148"/>
      <c r="W68" s="111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1"/>
      <c r="C69" s="1"/>
      <c r="D69" s="111"/>
      <c r="E69" s="11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8"/>
      <c r="R69" s="148"/>
      <c r="S69" s="148"/>
      <c r="T69" s="148"/>
      <c r="U69" s="148"/>
      <c r="V69" s="148"/>
      <c r="W69" s="111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1"/>
      <c r="C70" s="1"/>
      <c r="D70" s="111"/>
      <c r="E70" s="11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8"/>
      <c r="R70" s="148"/>
      <c r="S70" s="148"/>
      <c r="T70" s="148"/>
      <c r="U70" s="148"/>
      <c r="V70" s="148"/>
      <c r="W70" s="111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1"/>
      <c r="C71" s="1"/>
      <c r="D71" s="111"/>
      <c r="E71" s="11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8"/>
      <c r="R71" s="148"/>
      <c r="S71" s="148"/>
      <c r="T71" s="148"/>
      <c r="U71" s="148"/>
      <c r="V71" s="148"/>
      <c r="W71" s="111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1"/>
      <c r="C72" s="1"/>
      <c r="D72" s="111"/>
      <c r="E72" s="11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8"/>
      <c r="R72" s="148"/>
      <c r="S72" s="148"/>
      <c r="T72" s="148"/>
      <c r="U72" s="148"/>
      <c r="V72" s="148"/>
      <c r="W72" s="111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1"/>
      <c r="C73" s="1"/>
      <c r="D73" s="111"/>
      <c r="E73" s="11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8"/>
      <c r="R73" s="148"/>
      <c r="S73" s="148"/>
      <c r="T73" s="148"/>
      <c r="U73" s="148"/>
      <c r="V73" s="148"/>
      <c r="W73" s="111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1"/>
      <c r="C74" s="1"/>
      <c r="D74" s="111"/>
      <c r="E74" s="11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8"/>
      <c r="R74" s="148"/>
      <c r="S74" s="148"/>
      <c r="T74" s="148"/>
      <c r="U74" s="148"/>
      <c r="V74" s="148"/>
      <c r="W74" s="111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1"/>
      <c r="C75" s="1"/>
      <c r="D75" s="111"/>
      <c r="E75" s="11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8"/>
      <c r="R75" s="148"/>
      <c r="S75" s="148"/>
      <c r="T75" s="148"/>
      <c r="U75" s="148"/>
      <c r="V75" s="148"/>
      <c r="W75" s="111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1"/>
      <c r="C76" s="1"/>
      <c r="D76" s="111"/>
      <c r="E76" s="11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8"/>
      <c r="R76" s="148"/>
      <c r="S76" s="148"/>
      <c r="T76" s="148"/>
      <c r="U76" s="148"/>
      <c r="V76" s="148"/>
      <c r="W76" s="111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1"/>
      <c r="C77" s="1"/>
      <c r="D77" s="111"/>
      <c r="E77" s="11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8"/>
      <c r="R77" s="148"/>
      <c r="S77" s="148"/>
      <c r="T77" s="148"/>
      <c r="U77" s="148"/>
      <c r="V77" s="148"/>
      <c r="W77" s="111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1"/>
      <c r="C78" s="1"/>
      <c r="D78" s="111"/>
      <c r="E78" s="11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8"/>
      <c r="R78" s="148"/>
      <c r="S78" s="148"/>
      <c r="T78" s="148"/>
      <c r="U78" s="148"/>
      <c r="V78" s="148"/>
      <c r="W78" s="111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1"/>
      <c r="C79" s="1"/>
      <c r="D79" s="111"/>
      <c r="E79" s="11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8"/>
      <c r="R79" s="148"/>
      <c r="S79" s="148"/>
      <c r="T79" s="148"/>
      <c r="U79" s="148"/>
      <c r="V79" s="148"/>
      <c r="W79" s="111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1"/>
      <c r="C80" s="1"/>
      <c r="D80" s="111"/>
      <c r="E80" s="11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8"/>
      <c r="R80" s="148"/>
      <c r="S80" s="148"/>
      <c r="T80" s="148"/>
      <c r="U80" s="148"/>
      <c r="V80" s="148"/>
      <c r="W80" s="111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1"/>
      <c r="C81" s="1"/>
      <c r="D81" s="111"/>
      <c r="E81" s="11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8"/>
      <c r="R81" s="148"/>
      <c r="S81" s="148"/>
      <c r="T81" s="148"/>
      <c r="U81" s="148"/>
      <c r="V81" s="148"/>
      <c r="W81" s="111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1"/>
      <c r="C82" s="1"/>
      <c r="D82" s="111"/>
      <c r="E82" s="11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8"/>
      <c r="R82" s="148"/>
      <c r="S82" s="148"/>
      <c r="T82" s="148"/>
      <c r="U82" s="148"/>
      <c r="V82" s="148"/>
      <c r="W82" s="111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1"/>
      <c r="C83" s="1"/>
      <c r="D83" s="111"/>
      <c r="E83" s="11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8"/>
      <c r="R83" s="148"/>
      <c r="S83" s="148"/>
      <c r="T83" s="148"/>
      <c r="U83" s="148"/>
      <c r="V83" s="148"/>
      <c r="W83" s="111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1"/>
      <c r="C84" s="1"/>
      <c r="D84" s="111"/>
      <c r="E84" s="11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8"/>
      <c r="R84" s="148"/>
      <c r="S84" s="148"/>
      <c r="T84" s="148"/>
      <c r="U84" s="148"/>
      <c r="V84" s="148"/>
      <c r="W84" s="111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1"/>
      <c r="C85" s="1"/>
      <c r="D85" s="111"/>
      <c r="E85" s="11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8"/>
      <c r="R85" s="148"/>
      <c r="S85" s="148"/>
      <c r="T85" s="148"/>
      <c r="U85" s="148"/>
      <c r="V85" s="148"/>
      <c r="W85" s="111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1"/>
      <c r="C86" s="1"/>
      <c r="D86" s="111"/>
      <c r="E86" s="11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8"/>
      <c r="R86" s="148"/>
      <c r="S86" s="148"/>
      <c r="T86" s="148"/>
      <c r="U86" s="148"/>
      <c r="V86" s="148"/>
      <c r="W86" s="111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1"/>
      <c r="C87" s="1"/>
      <c r="D87" s="111"/>
      <c r="E87" s="11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8"/>
      <c r="R87" s="148"/>
      <c r="S87" s="148"/>
      <c r="T87" s="148"/>
      <c r="U87" s="148"/>
      <c r="V87" s="148"/>
      <c r="W87" s="111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1"/>
      <c r="C88" s="1"/>
      <c r="D88" s="111"/>
      <c r="E88" s="11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8"/>
      <c r="R88" s="148"/>
      <c r="S88" s="148"/>
      <c r="T88" s="148"/>
      <c r="U88" s="148"/>
      <c r="V88" s="148"/>
      <c r="W88" s="111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1"/>
      <c r="C89" s="1"/>
      <c r="D89" s="111"/>
      <c r="E89" s="11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8"/>
      <c r="R89" s="148"/>
      <c r="S89" s="148"/>
      <c r="T89" s="148"/>
      <c r="U89" s="148"/>
      <c r="V89" s="148"/>
      <c r="W89" s="111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1"/>
      <c r="C90" s="1"/>
      <c r="D90" s="111"/>
      <c r="E90" s="112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8"/>
      <c r="R90" s="148"/>
      <c r="S90" s="148"/>
      <c r="T90" s="148"/>
      <c r="U90" s="148"/>
      <c r="V90" s="148"/>
      <c r="W90" s="111"/>
      <c r="X90" s="1"/>
      <c r="Y90" s="84"/>
      <c r="Z90" s="84"/>
      <c r="AA90" s="84"/>
      <c r="AB90" s="84"/>
      <c r="AC90" s="84"/>
      <c r="AD90" s="84"/>
    </row>
    <row r="91" spans="1:30" x14ac:dyDescent="0.25">
      <c r="A91" s="23"/>
      <c r="B91" s="111"/>
      <c r="C91" s="1"/>
      <c r="D91" s="111"/>
      <c r="E91" s="112"/>
      <c r="G91" s="1"/>
      <c r="H91" s="37"/>
      <c r="I91" s="1"/>
      <c r="J91" s="24"/>
      <c r="K91" s="24"/>
      <c r="L91" s="24"/>
      <c r="M91" s="1"/>
      <c r="N91" s="1"/>
      <c r="O91" s="1"/>
      <c r="P91" s="1"/>
      <c r="Q91" s="148"/>
      <c r="R91" s="148"/>
      <c r="S91" s="148"/>
      <c r="T91" s="148"/>
      <c r="U91" s="148"/>
      <c r="V91" s="148"/>
      <c r="W91" s="111"/>
      <c r="X91" s="1"/>
      <c r="Y91" s="84"/>
      <c r="Z91" s="84"/>
      <c r="AA91" s="84"/>
      <c r="AB91" s="84"/>
      <c r="AC91" s="84"/>
      <c r="AD91" s="84"/>
    </row>
    <row r="92" spans="1:30" x14ac:dyDescent="0.25">
      <c r="A92" s="23"/>
      <c r="B92" s="111"/>
      <c r="C92" s="1"/>
      <c r="D92" s="111"/>
      <c r="E92" s="112"/>
      <c r="G92" s="1"/>
      <c r="H92" s="37"/>
      <c r="I92" s="1"/>
      <c r="J92" s="24"/>
      <c r="K92" s="24"/>
      <c r="L92" s="24"/>
      <c r="M92" s="1"/>
      <c r="N92" s="1"/>
      <c r="O92" s="1"/>
      <c r="P92" s="1"/>
      <c r="Q92" s="148"/>
      <c r="R92" s="148"/>
      <c r="S92" s="148"/>
      <c r="T92" s="148"/>
      <c r="U92" s="148"/>
      <c r="V92" s="148"/>
      <c r="W92" s="111"/>
      <c r="X92" s="1"/>
      <c r="Y92" s="84"/>
      <c r="Z92" s="84"/>
      <c r="AA92" s="84"/>
      <c r="AB92" s="84"/>
      <c r="AC92" s="84"/>
      <c r="AD92" s="84"/>
    </row>
  </sheetData>
  <sortState ref="B16:X19">
    <sortCondition descending="1"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2019-01-24T23:31:54Z</dcterms:modified>
</cp:coreProperties>
</file>