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D18" i="1" l="1"/>
  <c r="P7" i="2" l="1"/>
  <c r="O7" i="2"/>
  <c r="N7" i="2"/>
  <c r="M7" i="2"/>
  <c r="I7" i="2"/>
  <c r="G7" i="2"/>
  <c r="T16" i="1" l="1"/>
  <c r="T15" i="1"/>
  <c r="T14" i="1"/>
  <c r="T13" i="1"/>
  <c r="T12" i="1"/>
  <c r="T11" i="1"/>
  <c r="T10" i="1"/>
  <c r="O16" i="1" l="1"/>
  <c r="O15" i="1"/>
  <c r="O14" i="1"/>
  <c r="O13" i="1"/>
  <c r="O12" i="1"/>
  <c r="O11" i="1"/>
  <c r="O10" i="1"/>
  <c r="O9" i="1"/>
  <c r="O8" i="1"/>
  <c r="O7" i="1"/>
  <c r="O6" i="1"/>
  <c r="O5" i="1"/>
  <c r="O17" i="1" s="1"/>
  <c r="O21" i="1" s="1"/>
  <c r="O4" i="1"/>
  <c r="M16" i="1"/>
  <c r="M15" i="1"/>
  <c r="M14" i="1"/>
  <c r="M13" i="1"/>
  <c r="M12" i="1"/>
  <c r="M11" i="1"/>
  <c r="M10" i="1"/>
  <c r="M6" i="1"/>
  <c r="M5" i="1"/>
  <c r="M17" i="1" s="1"/>
  <c r="M4" i="1"/>
  <c r="AJ17" i="1"/>
  <c r="AI17" i="1"/>
  <c r="AH17" i="1"/>
  <c r="AF17" i="1"/>
  <c r="AE17" i="1"/>
  <c r="AD17" i="1"/>
  <c r="I23" i="1" s="1"/>
  <c r="AC17" i="1"/>
  <c r="H23" i="1" s="1"/>
  <c r="AB17" i="1"/>
  <c r="G23" i="1"/>
  <c r="AA17" i="1"/>
  <c r="F23" i="1"/>
  <c r="K23" i="1" s="1"/>
  <c r="Z17" i="1"/>
  <c r="E23" i="1" s="1"/>
  <c r="Y17" i="1"/>
  <c r="I22" i="1"/>
  <c r="M22" i="1" s="1"/>
  <c r="X17" i="1"/>
  <c r="H22" i="1"/>
  <c r="L22" i="1" s="1"/>
  <c r="W17" i="1"/>
  <c r="G22" i="1" s="1"/>
  <c r="V17" i="1"/>
  <c r="F22" i="1"/>
  <c r="K22" i="1" s="1"/>
  <c r="U17" i="1"/>
  <c r="E22" i="1"/>
  <c r="L17" i="1"/>
  <c r="K17" i="1"/>
  <c r="J17" i="1"/>
  <c r="I17" i="1"/>
  <c r="H17" i="1"/>
  <c r="H21" i="1"/>
  <c r="G17" i="1"/>
  <c r="G21" i="1"/>
  <c r="G24" i="1" s="1"/>
  <c r="F17" i="1"/>
  <c r="F21" i="1" s="1"/>
  <c r="E17" i="1"/>
  <c r="E21" i="1" s="1"/>
  <c r="I21" i="1"/>
  <c r="I24" i="1" s="1"/>
  <c r="E24" i="1" l="1"/>
  <c r="M21" i="1"/>
  <c r="L21" i="1"/>
  <c r="L23" i="1"/>
  <c r="H24" i="1"/>
  <c r="L24" i="1" s="1"/>
  <c r="M24" i="1"/>
  <c r="F24" i="1"/>
  <c r="K24" i="1" s="1"/>
  <c r="K21" i="1"/>
  <c r="M23" i="1"/>
  <c r="N17" i="1"/>
  <c r="N21" i="1" s="1"/>
  <c r="O22" i="1"/>
  <c r="O24" i="1" s="1"/>
</calcChain>
</file>

<file path=xl/sharedStrings.xml><?xml version="1.0" encoding="utf-8"?>
<sst xmlns="http://schemas.openxmlformats.org/spreadsheetml/2006/main" count="214" uniqueCount="126">
  <si>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</si>
  <si>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</si>
  <si>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</si>
  <si>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</si>
  <si>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</si>
  <si>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</si>
  <si>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</si>
  <si>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</si>
  <si>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</si>
  <si>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</si>
  <si>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</si>
  <si>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</si>
  <si>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</si>
  <si>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</si>
  <si>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</si>
  <si>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</si>
  <si>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</si>
  <si>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</si>
  <si>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</si>
  <si>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</si>
  <si>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</si>
  <si>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</si>
  <si>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</si>
  <si>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</si>
  <si>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</si>
  <si>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</si>
  <si>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</si>
  <si>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</si>
  <si>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</si>
  <si>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</si>
  <si>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</si>
  <si>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</si>
  <si>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</si>
  <si>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</si>
  <si>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</si>
  <si>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</si>
  <si>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</si>
  <si>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</si>
  <si>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</si>
  <si>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</si>
  <si>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</si>
  <si>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Eveliina Lassila</t>
  </si>
  <si>
    <t>24.2.1972</t>
  </si>
  <si>
    <t>3.</t>
  </si>
  <si>
    <t>Virkiä</t>
  </si>
  <si>
    <t>play off</t>
  </si>
  <si>
    <t>1.</t>
  </si>
  <si>
    <t>4.</t>
  </si>
  <si>
    <t>pve, mitalisarja</t>
  </si>
  <si>
    <t>7.</t>
  </si>
  <si>
    <t>YJ</t>
  </si>
  <si>
    <t>mS</t>
  </si>
  <si>
    <t>6.</t>
  </si>
  <si>
    <t>YPJ</t>
  </si>
  <si>
    <t>8.</t>
  </si>
  <si>
    <t>ViVe</t>
  </si>
  <si>
    <t>11.</t>
  </si>
  <si>
    <t>superpesiskarsinta</t>
  </si>
  <si>
    <t>9.</t>
  </si>
  <si>
    <t>karsintasarja</t>
  </si>
  <si>
    <t>10.</t>
  </si>
  <si>
    <t>2.</t>
  </si>
  <si>
    <t>Kirittäret</t>
  </si>
  <si>
    <t>jatkosarja ja play off</t>
  </si>
  <si>
    <t>11.05. 1991  Lippo - Virkiä  11-3</t>
  </si>
  <si>
    <t xml:space="preserve">  19 v   2 kk 17 pv</t>
  </si>
  <si>
    <t>26.05. 1991  Virkiä - SiiPe  11-8</t>
  </si>
  <si>
    <t>17.  ottelu</t>
  </si>
  <si>
    <t>18.08. 1991  Virkiä - KK-V  26-3</t>
  </si>
  <si>
    <t xml:space="preserve">  19 v   3 kk   2 pv</t>
  </si>
  <si>
    <t xml:space="preserve">  19 v   5 kk 25 pv</t>
  </si>
  <si>
    <t>4.  ottelu</t>
  </si>
  <si>
    <t>YJ = Ylihärmän Junkkarit  (1908)</t>
  </si>
  <si>
    <t>YPJ = Ylihärmän Pesis-Junkkarit  (1996)</t>
  </si>
  <si>
    <t>Virkiä = Lapuan Virkiä  (1907)</t>
  </si>
  <si>
    <t>ViVe = Vimpelin Veto  (1934)</t>
  </si>
  <si>
    <t>Kirittäret = Jyväskylän Etukenttä Oy  (1998)</t>
  </si>
  <si>
    <t>L+T</t>
  </si>
  <si>
    <t>5.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</si>
  <si>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</si>
  <si>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</si>
  <si>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</si>
  <si>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</si>
  <si>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</si>
  <si>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</si>
  <si>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</si>
  <si>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</si>
  <si>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</si>
  <si>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</si>
  <si>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</si>
  <si>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</si>
  <si>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</si>
  <si>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24.07. 1993  Sotkamo</t>
  </si>
  <si>
    <t>15-21</t>
  </si>
  <si>
    <t>Länsi</t>
  </si>
  <si>
    <t>Petri Kaijansinkko</t>
  </si>
  <si>
    <t>3799</t>
  </si>
  <si>
    <t>23.07. 1994  Loimaa</t>
  </si>
  <si>
    <t>2-0  (4-2, 3-0)</t>
  </si>
  <si>
    <t>Stig Tainio</t>
  </si>
  <si>
    <t>4141</t>
  </si>
  <si>
    <t>27.06. 1998  Sotkamo</t>
  </si>
  <si>
    <t>2-1  (5-4, 2-6, 0-0, 2-1)</t>
  </si>
  <si>
    <t>2p</t>
  </si>
  <si>
    <t>I p</t>
  </si>
  <si>
    <t>Tuomo Tallbacka</t>
  </si>
  <si>
    <t>4420</t>
  </si>
  <si>
    <t>21 v  5 kk  0 pv</t>
  </si>
  <si>
    <t>NAISET</t>
  </si>
  <si>
    <t xml:space="preserve"> ITÄ - LÄNSI - KORTTI</t>
  </si>
  <si>
    <t>jok</t>
  </si>
  <si>
    <t>B-TYTÖT</t>
  </si>
  <si>
    <t>18.06. 1988  Kerava</t>
  </si>
  <si>
    <t xml:space="preserve">  2-7</t>
  </si>
  <si>
    <t>Timo Nurmela</t>
  </si>
  <si>
    <t>3/6</t>
  </si>
  <si>
    <t>1/2</t>
  </si>
  <si>
    <t>0/1</t>
  </si>
  <si>
    <t>1/1</t>
  </si>
  <si>
    <t>7/11</t>
  </si>
  <si>
    <t>2/3</t>
  </si>
  <si>
    <t>4/5</t>
  </si>
  <si>
    <t>11/19</t>
  </si>
  <si>
    <t>2/5</t>
  </si>
  <si>
    <t>2/4</t>
  </si>
  <si>
    <t>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</si>
</sst>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9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9" borderId="1" xfId="0" applyFont="1" applyFill="1" applyBorder="1"/>
    <xf numFmtId="165" fontId="2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.42578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18" width="5.7109375" style="82" customWidth="1"/>
    <col min="19" max="19" width="5.7109375" style="81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80"/>
      <c r="Q1" s="80"/>
      <c r="R1" s="8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77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1991</v>
      </c>
      <c r="C4" s="43" t="s">
        <v>43</v>
      </c>
      <c r="D4" s="41" t="s">
        <v>44</v>
      </c>
      <c r="E4" s="27">
        <v>17</v>
      </c>
      <c r="F4" s="27">
        <v>1</v>
      </c>
      <c r="G4" s="27">
        <v>8</v>
      </c>
      <c r="H4" s="27">
        <v>10</v>
      </c>
      <c r="I4" s="27">
        <v>56</v>
      </c>
      <c r="J4" s="27">
        <v>24</v>
      </c>
      <c r="K4" s="27">
        <v>7</v>
      </c>
      <c r="L4" s="27">
        <v>16</v>
      </c>
      <c r="M4" s="27">
        <f>SUM(F4+G4)</f>
        <v>9</v>
      </c>
      <c r="N4" s="78">
        <v>0.60199999999999998</v>
      </c>
      <c r="O4" s="25">
        <f>PRODUCT(I4/N4)</f>
        <v>93.023255813953497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>
        <v>1</v>
      </c>
      <c r="AK4" s="66" t="s">
        <v>45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1992</v>
      </c>
      <c r="C5" s="43" t="s">
        <v>46</v>
      </c>
      <c r="D5" s="41" t="s">
        <v>44</v>
      </c>
      <c r="E5" s="27">
        <v>18</v>
      </c>
      <c r="F5" s="27">
        <v>2</v>
      </c>
      <c r="G5" s="27">
        <v>32</v>
      </c>
      <c r="H5" s="27">
        <v>26</v>
      </c>
      <c r="I5" s="27">
        <v>88</v>
      </c>
      <c r="J5" s="27">
        <v>9</v>
      </c>
      <c r="K5" s="27">
        <v>17</v>
      </c>
      <c r="L5" s="27">
        <v>28</v>
      </c>
      <c r="M5" s="27">
        <f>SUM(F5+G5)</f>
        <v>34</v>
      </c>
      <c r="N5" s="78">
        <v>0.69799999999999995</v>
      </c>
      <c r="O5" s="25">
        <f t="shared" ref="O5:O16" si="0">PRODUCT(I5/N5)</f>
        <v>126.07449856733525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>
        <v>1</v>
      </c>
      <c r="AI5" s="27"/>
      <c r="AJ5" s="27"/>
      <c r="AK5" s="66" t="s">
        <v>45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1993</v>
      </c>
      <c r="C6" s="43" t="s">
        <v>46</v>
      </c>
      <c r="D6" s="41" t="s">
        <v>44</v>
      </c>
      <c r="E6" s="27">
        <v>23</v>
      </c>
      <c r="F6" s="27">
        <v>1</v>
      </c>
      <c r="G6" s="27">
        <v>42</v>
      </c>
      <c r="H6" s="27">
        <v>32</v>
      </c>
      <c r="I6" s="27">
        <v>119</v>
      </c>
      <c r="J6" s="27">
        <v>9</v>
      </c>
      <c r="K6" s="27">
        <v>24</v>
      </c>
      <c r="L6" s="27">
        <v>43</v>
      </c>
      <c r="M6" s="27">
        <f>SUM(F6+G6)</f>
        <v>43</v>
      </c>
      <c r="N6" s="78">
        <v>0.57199999999999995</v>
      </c>
      <c r="O6" s="25">
        <f t="shared" si="0"/>
        <v>208.04195804195805</v>
      </c>
      <c r="P6" s="19" t="s">
        <v>58</v>
      </c>
      <c r="Q6" s="19"/>
      <c r="R6" s="19" t="s">
        <v>78</v>
      </c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>
        <v>1</v>
      </c>
      <c r="AF6" s="27"/>
      <c r="AG6" s="27"/>
      <c r="AH6" s="27">
        <v>1</v>
      </c>
      <c r="AI6" s="27"/>
      <c r="AJ6" s="27"/>
      <c r="AK6" s="66" t="s">
        <v>45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1994</v>
      </c>
      <c r="C7" s="43" t="s">
        <v>47</v>
      </c>
      <c r="D7" s="41" t="s">
        <v>44</v>
      </c>
      <c r="E7" s="27">
        <v>24</v>
      </c>
      <c r="F7" s="27">
        <v>0</v>
      </c>
      <c r="G7" s="27">
        <v>28</v>
      </c>
      <c r="H7" s="27">
        <v>22</v>
      </c>
      <c r="I7" s="27">
        <v>104</v>
      </c>
      <c r="J7" s="27">
        <v>16</v>
      </c>
      <c r="K7" s="27">
        <v>27</v>
      </c>
      <c r="L7" s="27">
        <v>33</v>
      </c>
      <c r="M7" s="27">
        <v>28</v>
      </c>
      <c r="N7" s="78">
        <v>0.56799999999999995</v>
      </c>
      <c r="O7" s="25">
        <f t="shared" si="0"/>
        <v>183.0985915492958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>
        <v>1</v>
      </c>
      <c r="AF7" s="27"/>
      <c r="AG7" s="27"/>
      <c r="AH7" s="27"/>
      <c r="AI7" s="27"/>
      <c r="AJ7" s="27"/>
      <c r="AK7" s="66" t="s">
        <v>48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1995</v>
      </c>
      <c r="C8" s="43" t="s">
        <v>49</v>
      </c>
      <c r="D8" s="41" t="s">
        <v>50</v>
      </c>
      <c r="E8" s="27">
        <v>22</v>
      </c>
      <c r="F8" s="27">
        <v>2</v>
      </c>
      <c r="G8" s="27">
        <v>29</v>
      </c>
      <c r="H8" s="27">
        <v>20</v>
      </c>
      <c r="I8" s="27">
        <v>124</v>
      </c>
      <c r="J8" s="27">
        <v>25</v>
      </c>
      <c r="K8" s="27">
        <v>28</v>
      </c>
      <c r="L8" s="27">
        <v>40</v>
      </c>
      <c r="M8" s="27">
        <v>31</v>
      </c>
      <c r="N8" s="30">
        <v>0.64600000000000002</v>
      </c>
      <c r="O8" s="25">
        <f t="shared" si="0"/>
        <v>191.95046439628481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 t="s">
        <v>51</v>
      </c>
      <c r="AH8" s="27"/>
      <c r="AI8" s="27"/>
      <c r="AJ8" s="27"/>
      <c r="AK8" s="66" t="s">
        <v>45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1996</v>
      </c>
      <c r="C9" s="43" t="s">
        <v>52</v>
      </c>
      <c r="D9" s="41" t="s">
        <v>50</v>
      </c>
      <c r="E9" s="27">
        <v>22</v>
      </c>
      <c r="F9" s="27">
        <v>0</v>
      </c>
      <c r="G9" s="27">
        <v>25</v>
      </c>
      <c r="H9" s="27">
        <v>19</v>
      </c>
      <c r="I9" s="27">
        <v>98</v>
      </c>
      <c r="J9" s="27">
        <v>17</v>
      </c>
      <c r="K9" s="27">
        <v>21</v>
      </c>
      <c r="L9" s="27">
        <v>35</v>
      </c>
      <c r="M9" s="27">
        <v>25</v>
      </c>
      <c r="N9" s="30">
        <v>0.55400000000000005</v>
      </c>
      <c r="O9" s="25">
        <f t="shared" si="0"/>
        <v>176.89530685920576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66" t="s">
        <v>45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1997</v>
      </c>
      <c r="C10" s="43" t="s">
        <v>52</v>
      </c>
      <c r="D10" s="41" t="s">
        <v>53</v>
      </c>
      <c r="E10" s="27">
        <v>24</v>
      </c>
      <c r="F10" s="27">
        <v>0</v>
      </c>
      <c r="G10" s="27">
        <v>31</v>
      </c>
      <c r="H10" s="27">
        <v>25</v>
      </c>
      <c r="I10" s="27">
        <v>107</v>
      </c>
      <c r="J10" s="27">
        <v>27</v>
      </c>
      <c r="K10" s="27">
        <v>21</v>
      </c>
      <c r="L10" s="27">
        <v>28</v>
      </c>
      <c r="M10" s="27">
        <f t="shared" ref="M10:M16" si="1">PRODUCT(F10+G10)</f>
        <v>31</v>
      </c>
      <c r="N10" s="30">
        <v>0.52600000000000002</v>
      </c>
      <c r="O10" s="25">
        <f t="shared" si="0"/>
        <v>203.42205323193915</v>
      </c>
      <c r="P10" s="19"/>
      <c r="Q10" s="19"/>
      <c r="R10" s="19"/>
      <c r="S10" s="19"/>
      <c r="T10" s="25" t="e">
        <f t="shared" ref="T10:T16" si="2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66" t="s">
        <v>45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1998</v>
      </c>
      <c r="C11" s="43" t="s">
        <v>54</v>
      </c>
      <c r="D11" s="41" t="s">
        <v>55</v>
      </c>
      <c r="E11" s="27">
        <v>22</v>
      </c>
      <c r="F11" s="27">
        <v>0</v>
      </c>
      <c r="G11" s="27">
        <v>13</v>
      </c>
      <c r="H11" s="27">
        <v>24</v>
      </c>
      <c r="I11" s="27">
        <v>130</v>
      </c>
      <c r="J11" s="27">
        <v>23</v>
      </c>
      <c r="K11" s="27">
        <v>48</v>
      </c>
      <c r="L11" s="27">
        <v>46</v>
      </c>
      <c r="M11" s="27">
        <f t="shared" si="1"/>
        <v>13</v>
      </c>
      <c r="N11" s="30">
        <v>0.625</v>
      </c>
      <c r="O11" s="25">
        <f t="shared" si="0"/>
        <v>208</v>
      </c>
      <c r="P11" s="19"/>
      <c r="Q11" s="19"/>
      <c r="R11" s="19"/>
      <c r="S11" s="19" t="s">
        <v>60</v>
      </c>
      <c r="T11" s="25" t="e">
        <f t="shared" si="2"/>
        <v>#VALUE!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>
        <v>1</v>
      </c>
      <c r="AF11" s="27"/>
      <c r="AG11" s="27"/>
      <c r="AH11" s="27"/>
      <c r="AI11" s="27"/>
      <c r="AJ11" s="27"/>
      <c r="AK11" s="66" t="s">
        <v>45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1999</v>
      </c>
      <c r="C12" s="43" t="s">
        <v>56</v>
      </c>
      <c r="D12" s="41" t="s">
        <v>55</v>
      </c>
      <c r="E12" s="27">
        <v>22</v>
      </c>
      <c r="F12" s="27">
        <v>0</v>
      </c>
      <c r="G12" s="27">
        <v>10</v>
      </c>
      <c r="H12" s="27">
        <v>17</v>
      </c>
      <c r="I12" s="27">
        <v>154</v>
      </c>
      <c r="J12" s="27">
        <v>32</v>
      </c>
      <c r="K12" s="27">
        <v>44</v>
      </c>
      <c r="L12" s="27">
        <v>68</v>
      </c>
      <c r="M12" s="27">
        <f t="shared" si="1"/>
        <v>10</v>
      </c>
      <c r="N12" s="30">
        <v>0.68300000000000005</v>
      </c>
      <c r="O12" s="25">
        <f t="shared" si="0"/>
        <v>225.47584187408489</v>
      </c>
      <c r="P12" s="19"/>
      <c r="Q12" s="19"/>
      <c r="R12" s="19"/>
      <c r="S12" s="19" t="s">
        <v>78</v>
      </c>
      <c r="T12" s="25" t="e">
        <f t="shared" si="2"/>
        <v>#VALUE!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61" t="s">
        <v>57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2000</v>
      </c>
      <c r="C13" s="43" t="s">
        <v>58</v>
      </c>
      <c r="D13" s="41" t="s">
        <v>55</v>
      </c>
      <c r="E13" s="27">
        <v>22</v>
      </c>
      <c r="F13" s="27">
        <v>0</v>
      </c>
      <c r="G13" s="27">
        <v>15</v>
      </c>
      <c r="H13" s="27">
        <v>13</v>
      </c>
      <c r="I13" s="27">
        <v>136</v>
      </c>
      <c r="J13" s="27">
        <v>24</v>
      </c>
      <c r="K13" s="27">
        <v>33</v>
      </c>
      <c r="L13" s="27">
        <v>64</v>
      </c>
      <c r="M13" s="27">
        <f t="shared" si="1"/>
        <v>15</v>
      </c>
      <c r="N13" s="30">
        <v>0.63</v>
      </c>
      <c r="O13" s="25">
        <f t="shared" si="0"/>
        <v>215.87301587301587</v>
      </c>
      <c r="P13" s="19"/>
      <c r="Q13" s="19"/>
      <c r="R13" s="19"/>
      <c r="S13" s="19" t="s">
        <v>49</v>
      </c>
      <c r="T13" s="25" t="e">
        <f t="shared" si="2"/>
        <v>#VALUE!</v>
      </c>
      <c r="U13" s="27"/>
      <c r="V13" s="27"/>
      <c r="W13" s="27"/>
      <c r="X13" s="27"/>
      <c r="Y13" s="27"/>
      <c r="Z13" s="28">
        <v>7</v>
      </c>
      <c r="AA13" s="28">
        <v>0</v>
      </c>
      <c r="AB13" s="28">
        <v>12</v>
      </c>
      <c r="AC13" s="28">
        <v>13</v>
      </c>
      <c r="AD13" s="28">
        <v>53</v>
      </c>
      <c r="AE13" s="79"/>
      <c r="AF13" s="27"/>
      <c r="AG13" s="27"/>
      <c r="AH13" s="27"/>
      <c r="AI13" s="27"/>
      <c r="AJ13" s="27"/>
      <c r="AK13" s="61" t="s">
        <v>59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2001</v>
      </c>
      <c r="C14" s="43" t="s">
        <v>60</v>
      </c>
      <c r="D14" s="41" t="s">
        <v>55</v>
      </c>
      <c r="E14" s="27">
        <v>24</v>
      </c>
      <c r="F14" s="27">
        <v>0</v>
      </c>
      <c r="G14" s="27">
        <v>10</v>
      </c>
      <c r="H14" s="27">
        <v>31</v>
      </c>
      <c r="I14" s="27">
        <v>135</v>
      </c>
      <c r="J14" s="27">
        <v>27</v>
      </c>
      <c r="K14" s="27">
        <v>59</v>
      </c>
      <c r="L14" s="27">
        <v>39</v>
      </c>
      <c r="M14" s="27">
        <f t="shared" si="1"/>
        <v>10</v>
      </c>
      <c r="N14" s="30">
        <v>0.625</v>
      </c>
      <c r="O14" s="25">
        <f t="shared" si="0"/>
        <v>216</v>
      </c>
      <c r="P14" s="19"/>
      <c r="Q14" s="19"/>
      <c r="R14" s="19"/>
      <c r="S14" s="19"/>
      <c r="T14" s="25" t="e">
        <f t="shared" si="2"/>
        <v>#DIV/0!</v>
      </c>
      <c r="U14" s="27"/>
      <c r="V14" s="27"/>
      <c r="W14" s="27"/>
      <c r="X14" s="27"/>
      <c r="Y14" s="27"/>
      <c r="Z14" s="28">
        <v>7</v>
      </c>
      <c r="AA14" s="28">
        <v>1</v>
      </c>
      <c r="AB14" s="28">
        <v>6</v>
      </c>
      <c r="AC14" s="28">
        <v>10</v>
      </c>
      <c r="AD14" s="28">
        <v>47</v>
      </c>
      <c r="AE14" s="27"/>
      <c r="AF14" s="27"/>
      <c r="AG14" s="27"/>
      <c r="AH14" s="27"/>
      <c r="AI14" s="27"/>
      <c r="AJ14" s="27"/>
      <c r="AK14" s="61" t="s">
        <v>59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2002</v>
      </c>
      <c r="C15" s="43" t="s">
        <v>56</v>
      </c>
      <c r="D15" s="41" t="s">
        <v>55</v>
      </c>
      <c r="E15" s="27">
        <v>24</v>
      </c>
      <c r="F15" s="27">
        <v>0</v>
      </c>
      <c r="G15" s="27">
        <v>14</v>
      </c>
      <c r="H15" s="27">
        <v>24</v>
      </c>
      <c r="I15" s="27">
        <v>114</v>
      </c>
      <c r="J15" s="27">
        <v>41</v>
      </c>
      <c r="K15" s="27">
        <v>30</v>
      </c>
      <c r="L15" s="27">
        <v>29</v>
      </c>
      <c r="M15" s="27">
        <f t="shared" si="1"/>
        <v>14</v>
      </c>
      <c r="N15" s="30">
        <v>0.55900000000000005</v>
      </c>
      <c r="O15" s="25">
        <f t="shared" si="0"/>
        <v>203.93559928443648</v>
      </c>
      <c r="P15" s="19"/>
      <c r="Q15" s="19"/>
      <c r="R15" s="19"/>
      <c r="S15" s="19"/>
      <c r="T15" s="25" t="e">
        <f t="shared" si="2"/>
        <v>#DIV/0!</v>
      </c>
      <c r="U15" s="27"/>
      <c r="V15" s="27"/>
      <c r="W15" s="27"/>
      <c r="X15" s="27"/>
      <c r="Y15" s="27"/>
      <c r="Z15" s="28">
        <v>7</v>
      </c>
      <c r="AA15" s="28">
        <v>0</v>
      </c>
      <c r="AB15" s="28">
        <v>2</v>
      </c>
      <c r="AC15" s="28">
        <v>4</v>
      </c>
      <c r="AD15" s="28">
        <v>25</v>
      </c>
      <c r="AE15" s="27"/>
      <c r="AF15" s="27"/>
      <c r="AG15" s="27"/>
      <c r="AH15" s="27"/>
      <c r="AI15" s="27"/>
      <c r="AJ15" s="27"/>
      <c r="AK15" s="61" t="s">
        <v>59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2004</v>
      </c>
      <c r="C16" s="43" t="s">
        <v>61</v>
      </c>
      <c r="D16" s="41" t="s">
        <v>62</v>
      </c>
      <c r="E16" s="27">
        <v>11</v>
      </c>
      <c r="F16" s="27">
        <v>1</v>
      </c>
      <c r="G16" s="27">
        <v>5</v>
      </c>
      <c r="H16" s="27">
        <v>4</v>
      </c>
      <c r="I16" s="27">
        <v>34</v>
      </c>
      <c r="J16" s="27">
        <v>5</v>
      </c>
      <c r="K16" s="27">
        <v>6</v>
      </c>
      <c r="L16" s="27">
        <v>17</v>
      </c>
      <c r="M16" s="27">
        <f t="shared" si="1"/>
        <v>6</v>
      </c>
      <c r="N16" s="30">
        <v>0.61799999999999999</v>
      </c>
      <c r="O16" s="25">
        <f t="shared" si="0"/>
        <v>55.016181229773466</v>
      </c>
      <c r="P16" s="19"/>
      <c r="Q16" s="19"/>
      <c r="R16" s="19"/>
      <c r="S16" s="19"/>
      <c r="T16" s="25" t="e">
        <f t="shared" si="2"/>
        <v>#DIV/0!</v>
      </c>
      <c r="U16" s="27">
        <v>1</v>
      </c>
      <c r="V16" s="27">
        <v>0</v>
      </c>
      <c r="W16" s="27">
        <v>0</v>
      </c>
      <c r="X16" s="27">
        <v>0</v>
      </c>
      <c r="Y16" s="27">
        <v>1</v>
      </c>
      <c r="Z16" s="28"/>
      <c r="AA16" s="28"/>
      <c r="AB16" s="28"/>
      <c r="AC16" s="28"/>
      <c r="AD16" s="28"/>
      <c r="AE16" s="27"/>
      <c r="AF16" s="27"/>
      <c r="AG16" s="27">
        <v>1</v>
      </c>
      <c r="AH16" s="27"/>
      <c r="AI16" s="27">
        <v>1</v>
      </c>
      <c r="AJ16" s="27"/>
      <c r="AK16" s="66" t="s">
        <v>63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7" t="s">
        <v>9</v>
      </c>
      <c r="C17" s="18"/>
      <c r="D17" s="16"/>
      <c r="E17" s="19">
        <f t="shared" ref="E17:M17" si="3">SUM(E4:E16)</f>
        <v>275</v>
      </c>
      <c r="F17" s="19">
        <f t="shared" si="3"/>
        <v>7</v>
      </c>
      <c r="G17" s="19">
        <f t="shared" si="3"/>
        <v>262</v>
      </c>
      <c r="H17" s="19">
        <f t="shared" si="3"/>
        <v>267</v>
      </c>
      <c r="I17" s="19">
        <f t="shared" si="3"/>
        <v>1399</v>
      </c>
      <c r="J17" s="19">
        <f t="shared" si="3"/>
        <v>279</v>
      </c>
      <c r="K17" s="19">
        <f t="shared" si="3"/>
        <v>365</v>
      </c>
      <c r="L17" s="19">
        <f t="shared" si="3"/>
        <v>486</v>
      </c>
      <c r="M17" s="19">
        <f t="shared" si="3"/>
        <v>269</v>
      </c>
      <c r="N17" s="31">
        <f>PRODUCT(I17/O17)</f>
        <v>0.60646605523375952</v>
      </c>
      <c r="O17" s="32">
        <f>SUM(O4:O16)</f>
        <v>2306.8067667212831</v>
      </c>
      <c r="P17" s="19"/>
      <c r="Q17" s="19"/>
      <c r="R17" s="19"/>
      <c r="S17" s="19"/>
      <c r="T17" s="1"/>
      <c r="U17" s="19">
        <f t="shared" ref="U17:AF17" si="4">SUM(U4:U16)</f>
        <v>1</v>
      </c>
      <c r="V17" s="19">
        <f t="shared" si="4"/>
        <v>0</v>
      </c>
      <c r="W17" s="19">
        <f t="shared" si="4"/>
        <v>0</v>
      </c>
      <c r="X17" s="19">
        <f t="shared" si="4"/>
        <v>0</v>
      </c>
      <c r="Y17" s="19">
        <f t="shared" si="4"/>
        <v>1</v>
      </c>
      <c r="Z17" s="19">
        <f t="shared" si="4"/>
        <v>21</v>
      </c>
      <c r="AA17" s="19">
        <f t="shared" si="4"/>
        <v>1</v>
      </c>
      <c r="AB17" s="19">
        <f t="shared" si="4"/>
        <v>20</v>
      </c>
      <c r="AC17" s="19">
        <f t="shared" si="4"/>
        <v>27</v>
      </c>
      <c r="AD17" s="19">
        <f t="shared" si="4"/>
        <v>125</v>
      </c>
      <c r="AE17" s="19">
        <f t="shared" si="4"/>
        <v>3</v>
      </c>
      <c r="AF17" s="19">
        <f t="shared" si="4"/>
        <v>0</v>
      </c>
      <c r="AG17" s="19">
        <v>1</v>
      </c>
      <c r="AH17" s="19">
        <f>SUM(AH4:AH16)</f>
        <v>2</v>
      </c>
      <c r="AI17" s="19">
        <f>SUM(AI4:AI16)</f>
        <v>1</v>
      </c>
      <c r="AJ17" s="19">
        <f>SUM(AJ4:AJ16)</f>
        <v>1</v>
      </c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9" t="s">
        <v>2</v>
      </c>
      <c r="C18" s="33"/>
      <c r="D18" s="34">
        <f>SUM(F17:H17)+((I17-F17-G17)/3)+(E17/3)+(AE17*25)+(AF17*25)+(AG17*10)+(AH17*25)+(AI17*20)+(AJ17*15)+10</f>
        <v>1184.3333333333335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6"/>
      <c r="AJ18" s="1"/>
      <c r="AK18" s="1"/>
      <c r="AL18" s="24"/>
      <c r="AM18" s="9"/>
      <c r="AN18" s="9"/>
      <c r="AO18" s="9"/>
      <c r="AP18" s="9"/>
      <c r="AQ18" s="9"/>
    </row>
    <row r="19" spans="1:43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38</v>
      </c>
      <c r="O20" s="25"/>
      <c r="P20" s="41" t="s">
        <v>33</v>
      </c>
      <c r="Q20" s="13"/>
      <c r="R20" s="13"/>
      <c r="S20" s="13"/>
      <c r="T20" s="42"/>
      <c r="U20" s="42"/>
      <c r="V20" s="42"/>
      <c r="W20" s="42"/>
      <c r="X20" s="42"/>
      <c r="Y20" s="13"/>
      <c r="Z20" s="13"/>
      <c r="AA20" s="13"/>
      <c r="AB20" s="42"/>
      <c r="AC20" s="42"/>
      <c r="AD20" s="13"/>
      <c r="AE20" s="13"/>
      <c r="AF20" s="13"/>
      <c r="AG20" s="13"/>
      <c r="AH20" s="13"/>
      <c r="AI20" s="13"/>
      <c r="AJ20" s="13"/>
      <c r="AK20" s="43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1" t="s">
        <v>17</v>
      </c>
      <c r="C21" s="13"/>
      <c r="D21" s="44"/>
      <c r="E21" s="27">
        <f>PRODUCT(E17)</f>
        <v>275</v>
      </c>
      <c r="F21" s="27">
        <f>PRODUCT(F17)</f>
        <v>7</v>
      </c>
      <c r="G21" s="27">
        <f>PRODUCT(G17)</f>
        <v>262</v>
      </c>
      <c r="H21" s="27">
        <f>PRODUCT(H17)</f>
        <v>267</v>
      </c>
      <c r="I21" s="27">
        <f>PRODUCT(I17)</f>
        <v>1399</v>
      </c>
      <c r="J21" s="1"/>
      <c r="K21" s="45">
        <f>PRODUCT((F21+G21)/E21)</f>
        <v>0.97818181818181815</v>
      </c>
      <c r="L21" s="45">
        <f>PRODUCT(H21/E21)</f>
        <v>0.97090909090909094</v>
      </c>
      <c r="M21" s="45">
        <f>PRODUCT(I21/E21)</f>
        <v>5.0872727272727269</v>
      </c>
      <c r="N21" s="30">
        <f>PRODUCT(N17)</f>
        <v>0.60646605523375952</v>
      </c>
      <c r="O21" s="25">
        <f>PRODUCT(O17)</f>
        <v>2306.8067667212831</v>
      </c>
      <c r="P21" s="46" t="s">
        <v>34</v>
      </c>
      <c r="Q21" s="47"/>
      <c r="R21" s="47"/>
      <c r="S21" s="48" t="s">
        <v>64</v>
      </c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9" t="s">
        <v>39</v>
      </c>
      <c r="AE21" s="48"/>
      <c r="AF21" s="48" t="s">
        <v>65</v>
      </c>
      <c r="AG21" s="48"/>
      <c r="AH21" s="48"/>
      <c r="AI21" s="48"/>
      <c r="AJ21" s="49"/>
      <c r="AK21" s="50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51" t="s">
        <v>18</v>
      </c>
      <c r="C22" s="52"/>
      <c r="D22" s="53"/>
      <c r="E22" s="27">
        <f>PRODUCT(U17)</f>
        <v>1</v>
      </c>
      <c r="F22" s="27">
        <f>PRODUCT(V17)</f>
        <v>0</v>
      </c>
      <c r="G22" s="27">
        <f>PRODUCT(W17)</f>
        <v>0</v>
      </c>
      <c r="H22" s="27">
        <f>PRODUCT(X17)</f>
        <v>0</v>
      </c>
      <c r="I22" s="27">
        <f>PRODUCT(Y17)</f>
        <v>1</v>
      </c>
      <c r="J22" s="1"/>
      <c r="K22" s="45">
        <f>PRODUCT((F22+G22)/E22)</f>
        <v>0</v>
      </c>
      <c r="L22" s="45">
        <f>PRODUCT(H22/E22)</f>
        <v>0</v>
      </c>
      <c r="M22" s="45">
        <f>PRODUCT(I22/E22)</f>
        <v>1</v>
      </c>
      <c r="N22" s="30"/>
      <c r="O22" s="25" t="e">
        <f>PRODUCT(I22/N22)</f>
        <v>#DIV/0!</v>
      </c>
      <c r="P22" s="54" t="s">
        <v>35</v>
      </c>
      <c r="Q22" s="55"/>
      <c r="R22" s="55"/>
      <c r="S22" s="56" t="s">
        <v>64</v>
      </c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7" t="s">
        <v>39</v>
      </c>
      <c r="AE22" s="56"/>
      <c r="AF22" s="56" t="s">
        <v>65</v>
      </c>
      <c r="AG22" s="56"/>
      <c r="AH22" s="56"/>
      <c r="AI22" s="56"/>
      <c r="AJ22" s="57"/>
      <c r="AK22" s="58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9" t="s">
        <v>19</v>
      </c>
      <c r="C23" s="60"/>
      <c r="D23" s="61"/>
      <c r="E23" s="28">
        <f>PRODUCT(Z17)</f>
        <v>21</v>
      </c>
      <c r="F23" s="28">
        <f>PRODUCT(AA17)</f>
        <v>1</v>
      </c>
      <c r="G23" s="28">
        <f>PRODUCT(AB17)</f>
        <v>20</v>
      </c>
      <c r="H23" s="28">
        <f>PRODUCT(AC17)</f>
        <v>27</v>
      </c>
      <c r="I23" s="28">
        <f>PRODUCT(AD17)</f>
        <v>125</v>
      </c>
      <c r="J23" s="1"/>
      <c r="K23" s="62">
        <f>PRODUCT((F23+G23)/E23)</f>
        <v>1</v>
      </c>
      <c r="L23" s="62">
        <f>PRODUCT(H23/E23)</f>
        <v>1.2857142857142858</v>
      </c>
      <c r="M23" s="62">
        <f>PRODUCT(I23/E23)</f>
        <v>5.9523809523809526</v>
      </c>
      <c r="N23" s="63"/>
      <c r="O23" s="25"/>
      <c r="P23" s="54" t="s">
        <v>36</v>
      </c>
      <c r="Q23" s="55"/>
      <c r="R23" s="55"/>
      <c r="S23" s="56" t="s">
        <v>66</v>
      </c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7" t="s">
        <v>71</v>
      </c>
      <c r="AE23" s="56"/>
      <c r="AF23" s="56" t="s">
        <v>69</v>
      </c>
      <c r="AG23" s="56"/>
      <c r="AH23" s="56"/>
      <c r="AI23" s="56"/>
      <c r="AJ23" s="57"/>
      <c r="AK23" s="58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64" t="s">
        <v>20</v>
      </c>
      <c r="C24" s="65"/>
      <c r="D24" s="66"/>
      <c r="E24" s="19">
        <f>SUM(E21:E23)</f>
        <v>297</v>
      </c>
      <c r="F24" s="19">
        <f>SUM(F21:F23)</f>
        <v>8</v>
      </c>
      <c r="G24" s="19">
        <f>SUM(G21:G23)</f>
        <v>282</v>
      </c>
      <c r="H24" s="19">
        <f>SUM(H21:H23)</f>
        <v>294</v>
      </c>
      <c r="I24" s="19">
        <f>SUM(I21:I23)</f>
        <v>1525</v>
      </c>
      <c r="J24" s="1"/>
      <c r="K24" s="67">
        <f>PRODUCT((F24+G24)/E24)</f>
        <v>0.97643097643097643</v>
      </c>
      <c r="L24" s="67">
        <f>PRODUCT(H24/E24)</f>
        <v>0.98989898989898994</v>
      </c>
      <c r="M24" s="67">
        <f>PRODUCT(I24/E24)</f>
        <v>5.134680134680135</v>
      </c>
      <c r="N24" s="31"/>
      <c r="O24" s="25" t="e">
        <f>SUM(O21:O23)</f>
        <v>#DIV/0!</v>
      </c>
      <c r="P24" s="68" t="s">
        <v>37</v>
      </c>
      <c r="Q24" s="69"/>
      <c r="R24" s="69"/>
      <c r="S24" s="70" t="s">
        <v>68</v>
      </c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1" t="s">
        <v>67</v>
      </c>
      <c r="AE24" s="70"/>
      <c r="AF24" s="70" t="s">
        <v>70</v>
      </c>
      <c r="AG24" s="70"/>
      <c r="AH24" s="70"/>
      <c r="AI24" s="70"/>
      <c r="AJ24" s="71"/>
      <c r="AK24" s="72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38"/>
      <c r="R25" s="1"/>
      <c r="S25" s="1"/>
      <c r="T25" s="25"/>
      <c r="U25" s="25"/>
      <c r="V25" s="73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 t="s">
        <v>40</v>
      </c>
      <c r="C26" s="1"/>
      <c r="D26" s="1" t="s">
        <v>74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72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 t="s">
        <v>73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75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75" customFormat="1" ht="15" customHeight="1" x14ac:dyDescent="0.25">
      <c r="A30" s="1"/>
      <c r="B30" s="1"/>
      <c r="C30" s="9"/>
      <c r="D30" s="1" t="s">
        <v>76</v>
      </c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25"/>
      <c r="Q30" s="25"/>
      <c r="R30" s="25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7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25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73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75"/>
      <c r="AN38" s="75"/>
      <c r="AO38" s="75"/>
      <c r="AP38" s="75"/>
      <c r="AQ38" s="75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3"/>
      <c r="AB39" s="73"/>
      <c r="AC39" s="25"/>
      <c r="AD39" s="25"/>
      <c r="AE39" s="25"/>
      <c r="AF39" s="25"/>
      <c r="AG39" s="25"/>
      <c r="AH39" s="25"/>
      <c r="AI39" s="25"/>
      <c r="AJ39" s="25"/>
      <c r="AK39" s="25"/>
      <c r="AL39" s="9"/>
      <c r="AM39" s="75"/>
      <c r="AN39" s="75"/>
      <c r="AO39" s="75"/>
      <c r="AP39" s="75"/>
      <c r="AQ39" s="75"/>
    </row>
    <row r="40" spans="1:43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73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73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76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25"/>
      <c r="Y43" s="25"/>
      <c r="Z43" s="25"/>
      <c r="AA43" s="25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7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73"/>
      <c r="AC44" s="25"/>
      <c r="AD44" s="25"/>
      <c r="AE44" s="25"/>
      <c r="AF44" s="25"/>
      <c r="AG44" s="25"/>
      <c r="AH44" s="25"/>
      <c r="AI44" s="25"/>
      <c r="AJ44" s="25"/>
      <c r="AK44" s="25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73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P50" s="9"/>
      <c r="Q50" s="9"/>
      <c r="R50" s="9"/>
      <c r="S50" s="1"/>
      <c r="T50" s="25"/>
    </row>
    <row r="51" spans="2:37" ht="15" customHeight="1" x14ac:dyDescent="0.25">
      <c r="P51" s="9"/>
      <c r="Q51" s="9"/>
      <c r="R51" s="9"/>
      <c r="S51" s="1"/>
      <c r="T51" s="25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23.42578125" style="81" customWidth="1"/>
    <col min="4" max="4" width="10.5703125" style="117" customWidth="1"/>
    <col min="5" max="5" width="10.28515625" style="117" customWidth="1"/>
    <col min="6" max="6" width="0.5703125" style="37" customWidth="1"/>
    <col min="7" max="11" width="4.7109375" style="81" customWidth="1"/>
    <col min="12" max="12" width="6.28515625" style="81" customWidth="1"/>
    <col min="13" max="16" width="4.7109375" style="81" customWidth="1"/>
    <col min="17" max="21" width="6.7109375" style="136" customWidth="1"/>
    <col min="22" max="22" width="11" style="81" customWidth="1"/>
    <col min="23" max="23" width="24.140625" style="117" customWidth="1"/>
    <col min="24" max="24" width="9.42578125" style="81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109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29"/>
      <c r="R1" s="129"/>
      <c r="S1" s="129"/>
      <c r="T1" s="129"/>
      <c r="U1" s="129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1" t="s">
        <v>41</v>
      </c>
      <c r="C2" s="4" t="s">
        <v>42</v>
      </c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30"/>
      <c r="R2" s="130"/>
      <c r="S2" s="130"/>
      <c r="T2" s="130"/>
      <c r="U2" s="130"/>
      <c r="V2" s="12"/>
      <c r="W2" s="87"/>
      <c r="X2" s="43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108</v>
      </c>
      <c r="C3" s="23" t="s">
        <v>79</v>
      </c>
      <c r="D3" s="90" t="s">
        <v>80</v>
      </c>
      <c r="E3" s="91" t="s">
        <v>1</v>
      </c>
      <c r="F3" s="25"/>
      <c r="G3" s="92" t="s">
        <v>81</v>
      </c>
      <c r="H3" s="93" t="s">
        <v>82</v>
      </c>
      <c r="I3" s="93" t="s">
        <v>31</v>
      </c>
      <c r="J3" s="18" t="s">
        <v>83</v>
      </c>
      <c r="K3" s="94" t="s">
        <v>84</v>
      </c>
      <c r="L3" s="94" t="s">
        <v>85</v>
      </c>
      <c r="M3" s="92" t="s">
        <v>86</v>
      </c>
      <c r="N3" s="92" t="s">
        <v>30</v>
      </c>
      <c r="O3" s="93" t="s">
        <v>87</v>
      </c>
      <c r="P3" s="92" t="s">
        <v>82</v>
      </c>
      <c r="Q3" s="131" t="s">
        <v>3</v>
      </c>
      <c r="R3" s="131">
        <v>1</v>
      </c>
      <c r="S3" s="131">
        <v>2</v>
      </c>
      <c r="T3" s="131">
        <v>3</v>
      </c>
      <c r="U3" s="131" t="s">
        <v>88</v>
      </c>
      <c r="V3" s="18" t="s">
        <v>21</v>
      </c>
      <c r="W3" s="17" t="s">
        <v>89</v>
      </c>
      <c r="X3" s="17" t="s">
        <v>90</v>
      </c>
      <c r="Y3" s="86"/>
      <c r="Z3" s="86"/>
      <c r="AA3" s="86"/>
      <c r="AB3" s="86"/>
      <c r="AC3" s="86"/>
      <c r="AD3" s="86"/>
    </row>
    <row r="4" spans="1:30" x14ac:dyDescent="0.25">
      <c r="A4" s="119"/>
      <c r="B4" s="145" t="s">
        <v>92</v>
      </c>
      <c r="C4" s="120" t="s">
        <v>93</v>
      </c>
      <c r="D4" s="121" t="s">
        <v>94</v>
      </c>
      <c r="E4" s="122" t="s">
        <v>44</v>
      </c>
      <c r="F4" s="148"/>
      <c r="G4" s="123">
        <v>1</v>
      </c>
      <c r="H4" s="124"/>
      <c r="I4" s="124"/>
      <c r="J4" s="125"/>
      <c r="K4" s="125" t="s">
        <v>110</v>
      </c>
      <c r="L4" s="125"/>
      <c r="M4" s="125">
        <v>1</v>
      </c>
      <c r="N4" s="123"/>
      <c r="O4" s="124">
        <v>1</v>
      </c>
      <c r="P4" s="123">
        <v>1</v>
      </c>
      <c r="Q4" s="132" t="s">
        <v>115</v>
      </c>
      <c r="R4" s="132" t="s">
        <v>116</v>
      </c>
      <c r="S4" s="132" t="s">
        <v>117</v>
      </c>
      <c r="T4" s="132" t="s">
        <v>116</v>
      </c>
      <c r="U4" s="132" t="s">
        <v>118</v>
      </c>
      <c r="V4" s="126">
        <v>0.5</v>
      </c>
      <c r="W4" s="120" t="s">
        <v>95</v>
      </c>
      <c r="X4" s="127" t="s">
        <v>96</v>
      </c>
      <c r="Y4" s="86"/>
      <c r="Z4" s="86"/>
      <c r="AA4" s="86"/>
      <c r="AB4" s="86"/>
      <c r="AC4" s="86"/>
      <c r="AD4" s="86"/>
    </row>
    <row r="5" spans="1:30" x14ac:dyDescent="0.25">
      <c r="A5" s="119"/>
      <c r="B5" s="145" t="s">
        <v>97</v>
      </c>
      <c r="C5" s="120" t="s">
        <v>98</v>
      </c>
      <c r="D5" s="121" t="s">
        <v>94</v>
      </c>
      <c r="E5" s="122" t="s">
        <v>44</v>
      </c>
      <c r="F5" s="148"/>
      <c r="G5" s="123"/>
      <c r="H5" s="124"/>
      <c r="I5" s="123">
        <v>1</v>
      </c>
      <c r="J5" s="125"/>
      <c r="K5" s="125" t="s">
        <v>110</v>
      </c>
      <c r="L5" s="125"/>
      <c r="M5" s="125">
        <v>1</v>
      </c>
      <c r="N5" s="123"/>
      <c r="O5" s="124"/>
      <c r="P5" s="123"/>
      <c r="Q5" s="132" t="s">
        <v>116</v>
      </c>
      <c r="R5" s="132" t="s">
        <v>116</v>
      </c>
      <c r="S5" s="132"/>
      <c r="T5" s="132"/>
      <c r="U5" s="132"/>
      <c r="V5" s="126">
        <v>0.5</v>
      </c>
      <c r="W5" s="120" t="s">
        <v>99</v>
      </c>
      <c r="X5" s="127" t="s">
        <v>100</v>
      </c>
      <c r="Y5" s="86"/>
      <c r="Z5" s="86"/>
      <c r="AA5" s="86"/>
      <c r="AB5" s="86"/>
      <c r="AC5" s="86"/>
      <c r="AD5" s="86"/>
    </row>
    <row r="6" spans="1:30" x14ac:dyDescent="0.25">
      <c r="A6" s="119"/>
      <c r="B6" s="145" t="s">
        <v>101</v>
      </c>
      <c r="C6" s="120" t="s">
        <v>102</v>
      </c>
      <c r="D6" s="121" t="s">
        <v>94</v>
      </c>
      <c r="E6" s="122" t="s">
        <v>55</v>
      </c>
      <c r="F6" s="148"/>
      <c r="G6" s="123"/>
      <c r="H6" s="124"/>
      <c r="I6" s="123">
        <v>1</v>
      </c>
      <c r="J6" s="125" t="s">
        <v>103</v>
      </c>
      <c r="K6" s="125">
        <v>4</v>
      </c>
      <c r="L6" s="125" t="s">
        <v>104</v>
      </c>
      <c r="M6" s="125">
        <v>1</v>
      </c>
      <c r="N6" s="123">
        <v>1</v>
      </c>
      <c r="O6" s="124">
        <v>3</v>
      </c>
      <c r="P6" s="123">
        <v>1</v>
      </c>
      <c r="Q6" s="132" t="s">
        <v>119</v>
      </c>
      <c r="R6" s="132" t="s">
        <v>117</v>
      </c>
      <c r="S6" s="132" t="s">
        <v>120</v>
      </c>
      <c r="T6" s="132" t="s">
        <v>116</v>
      </c>
      <c r="U6" s="132" t="s">
        <v>121</v>
      </c>
      <c r="V6" s="126">
        <v>0.63636363636363635</v>
      </c>
      <c r="W6" s="120" t="s">
        <v>105</v>
      </c>
      <c r="X6" s="127" t="s">
        <v>106</v>
      </c>
      <c r="Y6" s="86"/>
      <c r="Z6" s="86"/>
      <c r="AA6" s="86"/>
      <c r="AB6" s="86"/>
      <c r="AC6" s="86"/>
      <c r="AD6" s="86"/>
    </row>
    <row r="7" spans="1:30" x14ac:dyDescent="0.25">
      <c r="A7" s="24"/>
      <c r="B7" s="23" t="s">
        <v>9</v>
      </c>
      <c r="C7" s="18"/>
      <c r="D7" s="17"/>
      <c r="E7" s="95"/>
      <c r="F7" s="96"/>
      <c r="G7" s="19">
        <f>SUM(G4:G6)</f>
        <v>1</v>
      </c>
      <c r="H7" s="19"/>
      <c r="I7" s="19">
        <f>SUM(I4:I6)</f>
        <v>2</v>
      </c>
      <c r="J7" s="18"/>
      <c r="K7" s="18"/>
      <c r="L7" s="18"/>
      <c r="M7" s="19">
        <f t="shared" ref="M7:U7" si="0">SUM(M4:M6)</f>
        <v>3</v>
      </c>
      <c r="N7" s="19">
        <f t="shared" si="0"/>
        <v>1</v>
      </c>
      <c r="O7" s="19">
        <f t="shared" si="0"/>
        <v>4</v>
      </c>
      <c r="P7" s="19">
        <f t="shared" si="0"/>
        <v>2</v>
      </c>
      <c r="Q7" s="98" t="s">
        <v>122</v>
      </c>
      <c r="R7" s="98" t="s">
        <v>123</v>
      </c>
      <c r="S7" s="98" t="s">
        <v>124</v>
      </c>
      <c r="T7" s="98" t="s">
        <v>124</v>
      </c>
      <c r="U7" s="98" t="s">
        <v>125</v>
      </c>
      <c r="V7" s="31">
        <v>0.57899999999999996</v>
      </c>
      <c r="W7" s="97"/>
      <c r="X7" s="98"/>
      <c r="Y7" s="86"/>
      <c r="Z7" s="86"/>
      <c r="AA7" s="86"/>
      <c r="AB7" s="86"/>
      <c r="AC7" s="86"/>
      <c r="AD7" s="86"/>
    </row>
    <row r="8" spans="1:30" x14ac:dyDescent="0.25">
      <c r="A8" s="24"/>
      <c r="B8" s="99" t="s">
        <v>91</v>
      </c>
      <c r="C8" s="100" t="s">
        <v>107</v>
      </c>
      <c r="D8" s="101"/>
      <c r="E8" s="102"/>
      <c r="F8" s="103"/>
      <c r="G8" s="104"/>
      <c r="H8" s="104"/>
      <c r="I8" s="104"/>
      <c r="J8" s="105"/>
      <c r="K8" s="105"/>
      <c r="L8" s="105"/>
      <c r="M8" s="104"/>
      <c r="N8" s="104"/>
      <c r="O8" s="104"/>
      <c r="P8" s="104"/>
      <c r="Q8" s="133"/>
      <c r="R8" s="133"/>
      <c r="S8" s="133"/>
      <c r="T8" s="133"/>
      <c r="U8" s="133"/>
      <c r="V8" s="104"/>
      <c r="W8" s="101"/>
      <c r="X8" s="106"/>
      <c r="Y8" s="86"/>
      <c r="Z8" s="86"/>
      <c r="AA8" s="86"/>
      <c r="AB8" s="86"/>
      <c r="AC8" s="86"/>
      <c r="AD8" s="86"/>
    </row>
    <row r="9" spans="1:30" x14ac:dyDescent="0.25">
      <c r="A9" s="24"/>
      <c r="B9" s="107"/>
      <c r="C9" s="108"/>
      <c r="D9" s="108"/>
      <c r="E9" s="109"/>
      <c r="F9" s="109"/>
      <c r="G9" s="110"/>
      <c r="H9" s="111"/>
      <c r="I9" s="109"/>
      <c r="J9" s="111"/>
      <c r="K9" s="111"/>
      <c r="L9" s="111"/>
      <c r="M9" s="111"/>
      <c r="N9" s="111"/>
      <c r="O9" s="111"/>
      <c r="P9" s="111"/>
      <c r="Q9" s="134"/>
      <c r="R9" s="134"/>
      <c r="S9" s="134"/>
      <c r="T9" s="134"/>
      <c r="U9" s="134"/>
      <c r="V9" s="111"/>
      <c r="W9" s="111"/>
      <c r="X9" s="112"/>
      <c r="Y9" s="86"/>
      <c r="Z9" s="86"/>
      <c r="AA9" s="86"/>
      <c r="AB9" s="86"/>
      <c r="AC9" s="86"/>
      <c r="AD9" s="86"/>
    </row>
    <row r="10" spans="1:30" x14ac:dyDescent="0.25">
      <c r="A10" s="9"/>
      <c r="B10" s="89" t="s">
        <v>111</v>
      </c>
      <c r="C10" s="23" t="s">
        <v>79</v>
      </c>
      <c r="D10" s="90" t="s">
        <v>80</v>
      </c>
      <c r="E10" s="91" t="s">
        <v>1</v>
      </c>
      <c r="F10" s="25"/>
      <c r="G10" s="92" t="s">
        <v>81</v>
      </c>
      <c r="H10" s="93" t="s">
        <v>82</v>
      </c>
      <c r="I10" s="93" t="s">
        <v>31</v>
      </c>
      <c r="J10" s="18" t="s">
        <v>83</v>
      </c>
      <c r="K10" s="94" t="s">
        <v>84</v>
      </c>
      <c r="L10" s="94" t="s">
        <v>85</v>
      </c>
      <c r="M10" s="92" t="s">
        <v>86</v>
      </c>
      <c r="N10" s="92" t="s">
        <v>30</v>
      </c>
      <c r="O10" s="93" t="s">
        <v>87</v>
      </c>
      <c r="P10" s="92" t="s">
        <v>82</v>
      </c>
      <c r="Q10" s="131" t="s">
        <v>3</v>
      </c>
      <c r="R10" s="131">
        <v>1</v>
      </c>
      <c r="S10" s="131">
        <v>2</v>
      </c>
      <c r="T10" s="131">
        <v>3</v>
      </c>
      <c r="U10" s="131" t="s">
        <v>88</v>
      </c>
      <c r="V10" s="18" t="s">
        <v>21</v>
      </c>
      <c r="W10" s="17" t="s">
        <v>89</v>
      </c>
      <c r="X10" s="17" t="s">
        <v>90</v>
      </c>
      <c r="Y10" s="86"/>
      <c r="Z10" s="86"/>
      <c r="AA10" s="86"/>
      <c r="AB10" s="86"/>
      <c r="AC10" s="86"/>
      <c r="AD10" s="86"/>
    </row>
    <row r="11" spans="1:30" x14ac:dyDescent="0.25">
      <c r="A11" s="9"/>
      <c r="B11" s="145" t="s">
        <v>112</v>
      </c>
      <c r="C11" s="120" t="s">
        <v>113</v>
      </c>
      <c r="D11" s="121" t="s">
        <v>94</v>
      </c>
      <c r="E11" s="122"/>
      <c r="F11" s="146"/>
      <c r="G11" s="123">
        <v>1</v>
      </c>
      <c r="H11" s="124"/>
      <c r="I11" s="124"/>
      <c r="J11" s="125"/>
      <c r="K11" s="125"/>
      <c r="L11" s="125"/>
      <c r="M11" s="125">
        <v>1</v>
      </c>
      <c r="N11" s="123"/>
      <c r="O11" s="124"/>
      <c r="P11" s="123"/>
      <c r="Q11" s="132"/>
      <c r="R11" s="132"/>
      <c r="S11" s="132"/>
      <c r="T11" s="132"/>
      <c r="U11" s="132"/>
      <c r="V11" s="126"/>
      <c r="W11" s="147" t="s">
        <v>114</v>
      </c>
      <c r="X11" s="123">
        <v>160</v>
      </c>
      <c r="Y11" s="86"/>
      <c r="Z11" s="86"/>
      <c r="AA11" s="86"/>
      <c r="AB11" s="86"/>
      <c r="AC11" s="86"/>
      <c r="AD11" s="86"/>
    </row>
    <row r="12" spans="1:30" x14ac:dyDescent="0.25">
      <c r="A12" s="24"/>
      <c r="B12" s="137"/>
      <c r="C12" s="138"/>
      <c r="D12" s="139"/>
      <c r="E12" s="140"/>
      <c r="F12" s="141"/>
      <c r="G12" s="138"/>
      <c r="H12" s="138"/>
      <c r="I12" s="138"/>
      <c r="J12" s="142"/>
      <c r="K12" s="142"/>
      <c r="L12" s="142"/>
      <c r="M12" s="138"/>
      <c r="N12" s="138"/>
      <c r="O12" s="138"/>
      <c r="P12" s="138"/>
      <c r="Q12" s="143"/>
      <c r="R12" s="143"/>
      <c r="S12" s="143"/>
      <c r="T12" s="143"/>
      <c r="U12" s="143"/>
      <c r="V12" s="138"/>
      <c r="W12" s="139"/>
      <c r="X12" s="144"/>
      <c r="Y12" s="86"/>
      <c r="Z12" s="86"/>
      <c r="AA12" s="86"/>
      <c r="AB12" s="86"/>
      <c r="AC12" s="86"/>
      <c r="AD12" s="86"/>
    </row>
    <row r="13" spans="1:30" x14ac:dyDescent="0.25">
      <c r="A13" s="24"/>
      <c r="B13" s="113"/>
      <c r="C13" s="1"/>
      <c r="D13" s="113"/>
      <c r="E13" s="11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35"/>
      <c r="R13" s="135"/>
      <c r="S13" s="135"/>
      <c r="T13" s="135"/>
      <c r="U13" s="135"/>
      <c r="V13" s="1"/>
      <c r="W13" s="113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113"/>
      <c r="C14" s="1"/>
      <c r="D14" s="113"/>
      <c r="E14" s="11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5"/>
      <c r="R14" s="135"/>
      <c r="S14" s="135"/>
      <c r="T14" s="135"/>
      <c r="U14" s="135"/>
      <c r="V14" s="1"/>
      <c r="W14" s="113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113"/>
      <c r="C15" s="1"/>
      <c r="D15" s="113"/>
      <c r="E15" s="11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5"/>
      <c r="R15" s="135"/>
      <c r="S15" s="135"/>
      <c r="T15" s="135"/>
      <c r="U15" s="135"/>
      <c r="V15" s="1"/>
      <c r="W15" s="113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113"/>
      <c r="C16" s="1"/>
      <c r="D16" s="113"/>
      <c r="E16" s="11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5"/>
      <c r="R16" s="135"/>
      <c r="S16" s="135"/>
      <c r="T16" s="135"/>
      <c r="U16" s="135"/>
      <c r="V16" s="1"/>
      <c r="W16" s="113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113"/>
      <c r="C17" s="1"/>
      <c r="D17" s="113"/>
      <c r="E17" s="11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5"/>
      <c r="R17" s="135"/>
      <c r="S17" s="135"/>
      <c r="T17" s="135"/>
      <c r="U17" s="135"/>
      <c r="V17" s="1"/>
      <c r="W17" s="113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113"/>
      <c r="C18" s="1"/>
      <c r="D18" s="113"/>
      <c r="E18" s="11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5"/>
      <c r="R18" s="135"/>
      <c r="S18" s="135"/>
      <c r="T18" s="135"/>
      <c r="U18" s="135"/>
      <c r="V18" s="1"/>
      <c r="W18" s="113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113"/>
      <c r="C19" s="1"/>
      <c r="D19" s="113"/>
      <c r="E19" s="11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5"/>
      <c r="R19" s="135"/>
      <c r="S19" s="135"/>
      <c r="T19" s="135"/>
      <c r="U19" s="135"/>
      <c r="V19" s="1"/>
      <c r="W19" s="113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113"/>
      <c r="C20" s="1"/>
      <c r="D20" s="113"/>
      <c r="E20" s="11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5"/>
      <c r="R20" s="135"/>
      <c r="S20" s="135"/>
      <c r="T20" s="135"/>
      <c r="U20" s="135"/>
      <c r="V20" s="1"/>
      <c r="W20" s="113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113"/>
      <c r="C21" s="1"/>
      <c r="D21" s="113"/>
      <c r="E21" s="11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5"/>
      <c r="R21" s="135"/>
      <c r="S21" s="135"/>
      <c r="T21" s="135"/>
      <c r="U21" s="135"/>
      <c r="V21" s="1"/>
      <c r="W21" s="113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113"/>
      <c r="C22" s="1"/>
      <c r="D22" s="113"/>
      <c r="E22" s="11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5"/>
      <c r="R22" s="135"/>
      <c r="S22" s="135"/>
      <c r="T22" s="135"/>
      <c r="U22" s="135"/>
      <c r="V22" s="1"/>
      <c r="W22" s="113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113"/>
      <c r="C23" s="1"/>
      <c r="D23" s="113"/>
      <c r="E23" s="11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5"/>
      <c r="R23" s="135"/>
      <c r="S23" s="135"/>
      <c r="T23" s="135"/>
      <c r="U23" s="135"/>
      <c r="V23" s="1"/>
      <c r="W23" s="113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113"/>
      <c r="C24" s="1"/>
      <c r="D24" s="113"/>
      <c r="E24" s="11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5"/>
      <c r="R24" s="135"/>
      <c r="S24" s="135"/>
      <c r="T24" s="135"/>
      <c r="U24" s="135"/>
      <c r="V24" s="1"/>
      <c r="W24" s="113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113"/>
      <c r="C25" s="1"/>
      <c r="D25" s="113"/>
      <c r="E25" s="11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5"/>
      <c r="R25" s="135"/>
      <c r="S25" s="135"/>
      <c r="T25" s="135"/>
      <c r="U25" s="135"/>
      <c r="V25" s="1"/>
      <c r="W25" s="113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113"/>
      <c r="C26" s="1"/>
      <c r="D26" s="113"/>
      <c r="E26" s="11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5"/>
      <c r="R26" s="135"/>
      <c r="S26" s="135"/>
      <c r="T26" s="135"/>
      <c r="U26" s="135"/>
      <c r="V26" s="1"/>
      <c r="W26" s="113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113"/>
      <c r="C27" s="1"/>
      <c r="D27" s="113"/>
      <c r="E27" s="11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5"/>
      <c r="R27" s="135"/>
      <c r="S27" s="135"/>
      <c r="T27" s="135"/>
      <c r="U27" s="135"/>
      <c r="V27" s="1"/>
      <c r="W27" s="113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113"/>
      <c r="C28" s="1"/>
      <c r="D28" s="113"/>
      <c r="E28" s="11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5"/>
      <c r="R28" s="135"/>
      <c r="S28" s="135"/>
      <c r="T28" s="135"/>
      <c r="U28" s="135"/>
      <c r="V28" s="1"/>
      <c r="W28" s="113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113"/>
      <c r="C29" s="1"/>
      <c r="D29" s="113"/>
      <c r="E29" s="11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5"/>
      <c r="R29" s="135"/>
      <c r="S29" s="135"/>
      <c r="T29" s="135"/>
      <c r="U29" s="135"/>
      <c r="V29" s="1"/>
      <c r="W29" s="113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113"/>
      <c r="C30" s="1"/>
      <c r="D30" s="113"/>
      <c r="E30" s="11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5"/>
      <c r="R30" s="135"/>
      <c r="S30" s="135"/>
      <c r="T30" s="135"/>
      <c r="U30" s="135"/>
      <c r="V30" s="1"/>
      <c r="W30" s="113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113"/>
      <c r="C31" s="1"/>
      <c r="D31" s="113"/>
      <c r="E31" s="11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5"/>
      <c r="R31" s="135"/>
      <c r="S31" s="135"/>
      <c r="T31" s="135"/>
      <c r="U31" s="135"/>
      <c r="V31" s="1"/>
      <c r="W31" s="113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113"/>
      <c r="C32" s="1"/>
      <c r="D32" s="113"/>
      <c r="E32" s="11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5"/>
      <c r="R32" s="135"/>
      <c r="S32" s="135"/>
      <c r="T32" s="135"/>
      <c r="U32" s="135"/>
      <c r="V32" s="1"/>
      <c r="W32" s="113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13"/>
      <c r="C33" s="1"/>
      <c r="D33" s="113"/>
      <c r="E33" s="11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5"/>
      <c r="R33" s="135"/>
      <c r="S33" s="135"/>
      <c r="T33" s="135"/>
      <c r="U33" s="135"/>
      <c r="V33" s="1"/>
      <c r="W33" s="113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13"/>
      <c r="C34" s="1"/>
      <c r="D34" s="113"/>
      <c r="E34" s="11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5"/>
      <c r="R34" s="135"/>
      <c r="S34" s="135"/>
      <c r="T34" s="135"/>
      <c r="U34" s="135"/>
      <c r="V34" s="1"/>
      <c r="W34" s="113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13"/>
      <c r="C35" s="1"/>
      <c r="D35" s="113"/>
      <c r="E35" s="11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35"/>
      <c r="R35" s="135"/>
      <c r="S35" s="135"/>
      <c r="T35" s="135"/>
      <c r="U35" s="135"/>
      <c r="V35" s="1"/>
      <c r="W35" s="113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13"/>
      <c r="C36" s="1"/>
      <c r="D36" s="113"/>
      <c r="E36" s="11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35"/>
      <c r="R36" s="135"/>
      <c r="S36" s="135"/>
      <c r="T36" s="135"/>
      <c r="U36" s="135"/>
      <c r="V36" s="1"/>
      <c r="W36" s="113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13"/>
      <c r="C37" s="1"/>
      <c r="D37" s="113"/>
      <c r="E37" s="11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35"/>
      <c r="R37" s="135"/>
      <c r="S37" s="135"/>
      <c r="T37" s="135"/>
      <c r="U37" s="135"/>
      <c r="V37" s="1"/>
      <c r="W37" s="113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13"/>
      <c r="C38" s="1"/>
      <c r="D38" s="113"/>
      <c r="E38" s="11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35"/>
      <c r="R38" s="135"/>
      <c r="S38" s="135"/>
      <c r="T38" s="135"/>
      <c r="U38" s="135"/>
      <c r="V38" s="1"/>
      <c r="W38" s="113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13"/>
      <c r="C39" s="1"/>
      <c r="D39" s="113"/>
      <c r="E39" s="11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35"/>
      <c r="R39" s="135"/>
      <c r="S39" s="135"/>
      <c r="T39" s="135"/>
      <c r="U39" s="135"/>
      <c r="V39" s="1"/>
      <c r="W39" s="113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13"/>
      <c r="C40" s="1"/>
      <c r="D40" s="113"/>
      <c r="E40" s="11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35"/>
      <c r="R40" s="135"/>
      <c r="S40" s="135"/>
      <c r="T40" s="135"/>
      <c r="U40" s="135"/>
      <c r="V40" s="1"/>
      <c r="W40" s="113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13"/>
      <c r="C41" s="1"/>
      <c r="D41" s="113"/>
      <c r="E41" s="11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35"/>
      <c r="R41" s="135"/>
      <c r="S41" s="135"/>
      <c r="T41" s="135"/>
      <c r="U41" s="135"/>
      <c r="V41" s="1"/>
      <c r="W41" s="113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13"/>
      <c r="C42" s="1"/>
      <c r="D42" s="113"/>
      <c r="E42" s="11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35"/>
      <c r="R42" s="135"/>
      <c r="S42" s="135"/>
      <c r="T42" s="135"/>
      <c r="U42" s="135"/>
      <c r="V42" s="1"/>
      <c r="W42" s="113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13"/>
      <c r="C43" s="1"/>
      <c r="D43" s="113"/>
      <c r="E43" s="11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35"/>
      <c r="R43" s="135"/>
      <c r="S43" s="135"/>
      <c r="T43" s="135"/>
      <c r="U43" s="135"/>
      <c r="V43" s="1"/>
      <c r="W43" s="113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13"/>
      <c r="C44" s="1"/>
      <c r="D44" s="113"/>
      <c r="E44" s="11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35"/>
      <c r="R44" s="135"/>
      <c r="S44" s="135"/>
      <c r="T44" s="135"/>
      <c r="U44" s="135"/>
      <c r="V44" s="1"/>
      <c r="W44" s="113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13"/>
      <c r="C45" s="1"/>
      <c r="D45" s="113"/>
      <c r="E45" s="11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35"/>
      <c r="R45" s="135"/>
      <c r="S45" s="135"/>
      <c r="T45" s="135"/>
      <c r="U45" s="135"/>
      <c r="V45" s="1"/>
      <c r="W45" s="113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13"/>
      <c r="C46" s="1"/>
      <c r="D46" s="113"/>
      <c r="E46" s="11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35"/>
      <c r="R46" s="135"/>
      <c r="S46" s="135"/>
      <c r="T46" s="135"/>
      <c r="U46" s="135"/>
      <c r="V46" s="1"/>
      <c r="W46" s="113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13"/>
      <c r="C47" s="1"/>
      <c r="D47" s="113"/>
      <c r="E47" s="11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35"/>
      <c r="R47" s="135"/>
      <c r="S47" s="135"/>
      <c r="T47" s="135"/>
      <c r="U47" s="135"/>
      <c r="V47" s="1"/>
      <c r="W47" s="113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13"/>
      <c r="C48" s="1"/>
      <c r="D48" s="113"/>
      <c r="E48" s="11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35"/>
      <c r="R48" s="135"/>
      <c r="S48" s="135"/>
      <c r="T48" s="135"/>
      <c r="U48" s="135"/>
      <c r="V48" s="1"/>
      <c r="W48" s="113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13"/>
      <c r="C49" s="1"/>
      <c r="D49" s="113"/>
      <c r="E49" s="11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35"/>
      <c r="R49" s="135"/>
      <c r="S49" s="135"/>
      <c r="T49" s="135"/>
      <c r="U49" s="135"/>
      <c r="V49" s="1"/>
      <c r="W49" s="113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13"/>
      <c r="C50" s="1"/>
      <c r="D50" s="113"/>
      <c r="E50" s="11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35"/>
      <c r="R50" s="135"/>
      <c r="S50" s="135"/>
      <c r="T50" s="135"/>
      <c r="U50" s="135"/>
      <c r="V50" s="1"/>
      <c r="W50" s="113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13"/>
      <c r="C51" s="1"/>
      <c r="D51" s="113"/>
      <c r="E51" s="11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35"/>
      <c r="R51" s="135"/>
      <c r="S51" s="135"/>
      <c r="T51" s="135"/>
      <c r="U51" s="135"/>
      <c r="V51" s="1"/>
      <c r="W51" s="113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13"/>
      <c r="C52" s="1"/>
      <c r="D52" s="113"/>
      <c r="E52" s="11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35"/>
      <c r="R52" s="135"/>
      <c r="S52" s="135"/>
      <c r="T52" s="135"/>
      <c r="U52" s="135"/>
      <c r="V52" s="1"/>
      <c r="W52" s="113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13"/>
      <c r="C53" s="1"/>
      <c r="D53" s="113"/>
      <c r="E53" s="11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35"/>
      <c r="R53" s="135"/>
      <c r="S53" s="135"/>
      <c r="T53" s="135"/>
      <c r="U53" s="135"/>
      <c r="V53" s="1"/>
      <c r="W53" s="113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13"/>
      <c r="C54" s="1"/>
      <c r="D54" s="113"/>
      <c r="E54" s="11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35"/>
      <c r="R54" s="135"/>
      <c r="S54" s="135"/>
      <c r="T54" s="135"/>
      <c r="U54" s="135"/>
      <c r="V54" s="1"/>
      <c r="W54" s="113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13"/>
      <c r="C55" s="1"/>
      <c r="D55" s="113"/>
      <c r="E55" s="11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35"/>
      <c r="R55" s="135"/>
      <c r="S55" s="135"/>
      <c r="T55" s="135"/>
      <c r="U55" s="135"/>
      <c r="V55" s="1"/>
      <c r="W55" s="113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13"/>
      <c r="C56" s="1"/>
      <c r="D56" s="113"/>
      <c r="E56" s="11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35"/>
      <c r="R56" s="135"/>
      <c r="S56" s="135"/>
      <c r="T56" s="135"/>
      <c r="U56" s="135"/>
      <c r="V56" s="1"/>
      <c r="W56" s="113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13"/>
      <c r="C57" s="1"/>
      <c r="D57" s="113"/>
      <c r="E57" s="11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35"/>
      <c r="R57" s="135"/>
      <c r="S57" s="135"/>
      <c r="T57" s="135"/>
      <c r="U57" s="135"/>
      <c r="V57" s="1"/>
      <c r="W57" s="113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13"/>
      <c r="C58" s="1"/>
      <c r="D58" s="113"/>
      <c r="E58" s="11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35"/>
      <c r="R58" s="135"/>
      <c r="S58" s="135"/>
      <c r="T58" s="135"/>
      <c r="U58" s="135"/>
      <c r="V58" s="1"/>
      <c r="W58" s="113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13"/>
      <c r="C59" s="1"/>
      <c r="D59" s="113"/>
      <c r="E59" s="11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35"/>
      <c r="R59" s="135"/>
      <c r="S59" s="135"/>
      <c r="T59" s="135"/>
      <c r="U59" s="135"/>
      <c r="V59" s="1"/>
      <c r="W59" s="113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13"/>
      <c r="C60" s="1"/>
      <c r="D60" s="113"/>
      <c r="E60" s="11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35"/>
      <c r="R60" s="135"/>
      <c r="S60" s="135"/>
      <c r="T60" s="135"/>
      <c r="U60" s="135"/>
      <c r="V60" s="1"/>
      <c r="W60" s="113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13"/>
      <c r="C61" s="1"/>
      <c r="D61" s="113"/>
      <c r="E61" s="11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35"/>
      <c r="R61" s="135"/>
      <c r="S61" s="135"/>
      <c r="T61" s="135"/>
      <c r="U61" s="135"/>
      <c r="V61" s="1"/>
      <c r="W61" s="113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13"/>
      <c r="C62" s="1"/>
      <c r="D62" s="113"/>
      <c r="E62" s="11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35"/>
      <c r="R62" s="135"/>
      <c r="S62" s="135"/>
      <c r="T62" s="135"/>
      <c r="U62" s="135"/>
      <c r="V62" s="1"/>
      <c r="W62" s="113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13"/>
      <c r="C63" s="1"/>
      <c r="D63" s="113"/>
      <c r="E63" s="11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35"/>
      <c r="R63" s="135"/>
      <c r="S63" s="135"/>
      <c r="T63" s="135"/>
      <c r="U63" s="135"/>
      <c r="V63" s="1"/>
      <c r="W63" s="113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13"/>
      <c r="C64" s="1"/>
      <c r="D64" s="113"/>
      <c r="E64" s="11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35"/>
      <c r="R64" s="135"/>
      <c r="S64" s="135"/>
      <c r="T64" s="135"/>
      <c r="U64" s="135"/>
      <c r="V64" s="1"/>
      <c r="W64" s="113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13"/>
      <c r="C65" s="1"/>
      <c r="D65" s="113"/>
      <c r="E65" s="11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35"/>
      <c r="R65" s="135"/>
      <c r="S65" s="135"/>
      <c r="T65" s="135"/>
      <c r="U65" s="135"/>
      <c r="V65" s="1"/>
      <c r="W65" s="113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13"/>
      <c r="C66" s="1"/>
      <c r="D66" s="113"/>
      <c r="E66" s="11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35"/>
      <c r="R66" s="135"/>
      <c r="S66" s="135"/>
      <c r="T66" s="135"/>
      <c r="U66" s="135"/>
      <c r="V66" s="1"/>
      <c r="W66" s="113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13"/>
      <c r="C67" s="1"/>
      <c r="D67" s="113"/>
      <c r="E67" s="11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35"/>
      <c r="R67" s="135"/>
      <c r="S67" s="135"/>
      <c r="T67" s="135"/>
      <c r="U67" s="135"/>
      <c r="V67" s="1"/>
      <c r="W67" s="113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13"/>
      <c r="C68" s="1"/>
      <c r="D68" s="113"/>
      <c r="E68" s="11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35"/>
      <c r="R68" s="135"/>
      <c r="S68" s="135"/>
      <c r="T68" s="135"/>
      <c r="U68" s="135"/>
      <c r="V68" s="1"/>
      <c r="W68" s="113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13"/>
      <c r="C69" s="1"/>
      <c r="D69" s="113"/>
      <c r="E69" s="11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35"/>
      <c r="R69" s="135"/>
      <c r="S69" s="135"/>
      <c r="T69" s="135"/>
      <c r="U69" s="135"/>
      <c r="V69" s="1"/>
      <c r="W69" s="113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13"/>
      <c r="C70" s="1"/>
      <c r="D70" s="113"/>
      <c r="E70" s="11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35"/>
      <c r="R70" s="135"/>
      <c r="S70" s="135"/>
      <c r="T70" s="135"/>
      <c r="U70" s="135"/>
      <c r="V70" s="1"/>
      <c r="W70" s="113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13"/>
      <c r="C71" s="1"/>
      <c r="D71" s="113"/>
      <c r="E71" s="11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35"/>
      <c r="R71" s="135"/>
      <c r="S71" s="135"/>
      <c r="T71" s="135"/>
      <c r="U71" s="135"/>
      <c r="V71" s="1"/>
      <c r="W71" s="113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13"/>
      <c r="C72" s="1"/>
      <c r="D72" s="113"/>
      <c r="E72" s="11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35"/>
      <c r="R72" s="135"/>
      <c r="S72" s="135"/>
      <c r="T72" s="135"/>
      <c r="U72" s="135"/>
      <c r="V72" s="1"/>
      <c r="W72" s="113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13"/>
      <c r="C73" s="1"/>
      <c r="D73" s="113"/>
      <c r="E73" s="11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35"/>
      <c r="R73" s="135"/>
      <c r="S73" s="135"/>
      <c r="T73" s="135"/>
      <c r="U73" s="135"/>
      <c r="V73" s="1"/>
      <c r="W73" s="113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13"/>
      <c r="C74" s="1"/>
      <c r="D74" s="113"/>
      <c r="E74" s="11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35"/>
      <c r="R74" s="135"/>
      <c r="S74" s="135"/>
      <c r="T74" s="135"/>
      <c r="U74" s="135"/>
      <c r="V74" s="1"/>
      <c r="W74" s="113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13"/>
      <c r="C75" s="1"/>
      <c r="D75" s="113"/>
      <c r="E75" s="11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35"/>
      <c r="R75" s="135"/>
      <c r="S75" s="135"/>
      <c r="T75" s="135"/>
      <c r="U75" s="135"/>
      <c r="V75" s="1"/>
      <c r="W75" s="113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13"/>
      <c r="C76" s="1"/>
      <c r="D76" s="113"/>
      <c r="E76" s="11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35"/>
      <c r="R76" s="135"/>
      <c r="S76" s="135"/>
      <c r="T76" s="135"/>
      <c r="U76" s="135"/>
      <c r="V76" s="1"/>
      <c r="W76" s="113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13"/>
      <c r="C77" s="1"/>
      <c r="D77" s="113"/>
      <c r="E77" s="11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35"/>
      <c r="R77" s="135"/>
      <c r="S77" s="135"/>
      <c r="T77" s="135"/>
      <c r="U77" s="135"/>
      <c r="V77" s="1"/>
      <c r="W77" s="113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13"/>
      <c r="C78" s="1"/>
      <c r="D78" s="113"/>
      <c r="E78" s="11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35"/>
      <c r="R78" s="135"/>
      <c r="S78" s="135"/>
      <c r="T78" s="135"/>
      <c r="U78" s="135"/>
      <c r="V78" s="1"/>
      <c r="W78" s="113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13"/>
      <c r="C79" s="1"/>
      <c r="D79" s="113"/>
      <c r="E79" s="11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35"/>
      <c r="R79" s="135"/>
      <c r="S79" s="135"/>
      <c r="T79" s="135"/>
      <c r="U79" s="135"/>
      <c r="V79" s="1"/>
      <c r="W79" s="113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13"/>
      <c r="C80" s="1"/>
      <c r="D80" s="113"/>
      <c r="E80" s="11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35"/>
      <c r="R80" s="135"/>
      <c r="S80" s="135"/>
      <c r="T80" s="135"/>
      <c r="U80" s="135"/>
      <c r="V80" s="1"/>
      <c r="W80" s="113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13"/>
      <c r="C81" s="1"/>
      <c r="D81" s="113"/>
      <c r="E81" s="11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35"/>
      <c r="R81" s="135"/>
      <c r="S81" s="135"/>
      <c r="T81" s="135"/>
      <c r="U81" s="135"/>
      <c r="V81" s="1"/>
      <c r="W81" s="113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13"/>
      <c r="C82" s="1"/>
      <c r="D82" s="113"/>
      <c r="E82" s="11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35"/>
      <c r="R82" s="135"/>
      <c r="S82" s="135"/>
      <c r="T82" s="135"/>
      <c r="U82" s="135"/>
      <c r="V82" s="1"/>
      <c r="W82" s="113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13"/>
      <c r="C83" s="1"/>
      <c r="D83" s="113"/>
      <c r="E83" s="11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35"/>
      <c r="R83" s="135"/>
      <c r="S83" s="135"/>
      <c r="T83" s="135"/>
      <c r="U83" s="135"/>
      <c r="V83" s="1"/>
      <c r="W83" s="113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13"/>
      <c r="C84" s="1"/>
      <c r="D84" s="113"/>
      <c r="E84" s="11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35"/>
      <c r="R84" s="135"/>
      <c r="S84" s="135"/>
      <c r="T84" s="135"/>
      <c r="U84" s="135"/>
      <c r="V84" s="1"/>
      <c r="W84" s="113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13"/>
      <c r="C85" s="1"/>
      <c r="D85" s="113"/>
      <c r="E85" s="11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35"/>
      <c r="R85" s="135"/>
      <c r="S85" s="135"/>
      <c r="T85" s="135"/>
      <c r="U85" s="135"/>
      <c r="V85" s="1"/>
      <c r="W85" s="113"/>
      <c r="X85" s="1"/>
      <c r="Y85" s="86"/>
      <c r="Z85" s="86"/>
      <c r="AA85" s="86"/>
      <c r="AB85" s="86"/>
      <c r="AC85" s="86"/>
      <c r="AD85" s="86"/>
    </row>
    <row r="86" spans="1:30" x14ac:dyDescent="0.25">
      <c r="A86" s="24"/>
      <c r="B86" s="113"/>
      <c r="C86" s="1"/>
      <c r="D86" s="113"/>
      <c r="E86" s="114"/>
      <c r="G86" s="1"/>
      <c r="H86" s="38"/>
      <c r="I86" s="1"/>
      <c r="J86" s="25"/>
      <c r="K86" s="25"/>
      <c r="L86" s="25"/>
      <c r="M86" s="1"/>
      <c r="N86" s="1"/>
      <c r="O86" s="1"/>
      <c r="P86" s="1"/>
      <c r="Q86" s="135"/>
      <c r="R86" s="135"/>
      <c r="S86" s="135"/>
      <c r="T86" s="135"/>
      <c r="U86" s="135"/>
      <c r="V86" s="1"/>
      <c r="W86" s="113"/>
      <c r="X86" s="1"/>
      <c r="Y86" s="86"/>
      <c r="Z86" s="86"/>
      <c r="AA86" s="86"/>
      <c r="AB86" s="86"/>
      <c r="AC86" s="86"/>
      <c r="AD86" s="86"/>
    </row>
    <row r="87" spans="1:30" x14ac:dyDescent="0.25">
      <c r="A87" s="24"/>
      <c r="B87" s="113"/>
      <c r="C87" s="1"/>
      <c r="D87" s="113"/>
      <c r="E87" s="114"/>
      <c r="G87" s="1"/>
      <c r="H87" s="38"/>
      <c r="I87" s="1"/>
      <c r="J87" s="25"/>
      <c r="K87" s="25"/>
      <c r="L87" s="25"/>
      <c r="M87" s="1"/>
      <c r="N87" s="1"/>
      <c r="O87" s="1"/>
      <c r="P87" s="1"/>
      <c r="Q87" s="135"/>
      <c r="R87" s="135"/>
      <c r="S87" s="135"/>
      <c r="T87" s="135"/>
      <c r="U87" s="135"/>
      <c r="V87" s="1"/>
      <c r="W87" s="113"/>
      <c r="X87" s="1"/>
      <c r="Y87" s="86"/>
      <c r="Z87" s="86"/>
      <c r="AA87" s="86"/>
      <c r="AB87" s="86"/>
      <c r="AC87" s="86"/>
      <c r="AD87" s="86"/>
    </row>
    <row r="88" spans="1:30" x14ac:dyDescent="0.25">
      <c r="A88" s="24"/>
      <c r="B88" s="113"/>
      <c r="C88" s="1"/>
      <c r="D88" s="113"/>
      <c r="E88" s="114"/>
      <c r="G88" s="1"/>
      <c r="H88" s="38"/>
      <c r="I88" s="1"/>
      <c r="J88" s="25"/>
      <c r="K88" s="25"/>
      <c r="L88" s="25"/>
      <c r="M88" s="1"/>
      <c r="N88" s="1"/>
      <c r="O88" s="1"/>
      <c r="P88" s="1"/>
      <c r="Q88" s="135"/>
      <c r="R88" s="135"/>
      <c r="S88" s="135"/>
      <c r="T88" s="135"/>
      <c r="U88" s="135"/>
      <c r="V88" s="1"/>
      <c r="W88" s="113"/>
      <c r="X88" s="1"/>
      <c r="Y88" s="86"/>
      <c r="Z88" s="86"/>
      <c r="AA88" s="86"/>
      <c r="AB88" s="86"/>
      <c r="AC88" s="86"/>
      <c r="AD88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2019-01-24T20:01:53Z</dcterms:modified>
</cp:coreProperties>
</file>