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M15" i="1"/>
  <c r="M14" i="1"/>
  <c r="M13" i="1"/>
  <c r="M12" i="1"/>
  <c r="M11" i="1"/>
  <c r="O10" i="1"/>
  <c r="O16" i="1" s="1"/>
  <c r="O20" i="1" s="1"/>
  <c r="O23" i="1" s="1"/>
  <c r="M10" i="1"/>
  <c r="M16" i="1"/>
  <c r="AE16" i="1"/>
  <c r="AD16" i="1"/>
  <c r="AC16" i="1"/>
  <c r="AB16" i="1"/>
  <c r="AA16" i="1"/>
  <c r="Z16" i="1"/>
  <c r="Y16" i="1"/>
  <c r="I22" i="1"/>
  <c r="N22" i="1" s="1"/>
  <c r="X16" i="1"/>
  <c r="H22" i="1"/>
  <c r="W16" i="1"/>
  <c r="G22" i="1"/>
  <c r="V16" i="1"/>
  <c r="F22" i="1"/>
  <c r="U16" i="1"/>
  <c r="E22" i="1"/>
  <c r="T16" i="1"/>
  <c r="I21" i="1"/>
  <c r="M21" i="1" s="1"/>
  <c r="S16" i="1"/>
  <c r="H21" i="1"/>
  <c r="R16" i="1"/>
  <c r="G21" i="1"/>
  <c r="Q16" i="1"/>
  <c r="F21" i="1"/>
  <c r="P16" i="1"/>
  <c r="E21" i="1"/>
  <c r="L16" i="1"/>
  <c r="K16" i="1"/>
  <c r="J16" i="1"/>
  <c r="I16" i="1"/>
  <c r="N16" i="1" s="1"/>
  <c r="N20" i="1" s="1"/>
  <c r="H16" i="1"/>
  <c r="H20" i="1"/>
  <c r="L20" i="1" s="1"/>
  <c r="G16" i="1"/>
  <c r="G20" i="1"/>
  <c r="F16" i="1"/>
  <c r="F20" i="1"/>
  <c r="F23" i="1" s="1"/>
  <c r="K23" i="1" s="1"/>
  <c r="E16" i="1"/>
  <c r="E20" i="1"/>
  <c r="G23" i="1"/>
  <c r="E23" i="1"/>
  <c r="K20" i="1"/>
  <c r="K21" i="1"/>
  <c r="L21" i="1"/>
  <c r="K22" i="1"/>
  <c r="L22" i="1"/>
  <c r="M22" i="1"/>
  <c r="I20" i="1"/>
  <c r="I23" i="1"/>
  <c r="N23" i="1" s="1"/>
  <c r="M20" i="1"/>
  <c r="N21" i="1"/>
  <c r="H23" i="1" l="1"/>
  <c r="L23" i="1" s="1"/>
  <c r="D17" i="1"/>
  <c r="M23" i="1"/>
</calcChain>
</file>

<file path=xl/sharedStrings.xml><?xml version="1.0" encoding="utf-8"?>
<sst xmlns="http://schemas.openxmlformats.org/spreadsheetml/2006/main" count="100" uniqueCount="63">
  <si>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</si>
  <si>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</si>
  <si>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</si>
  <si>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</si>
  <si>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</si>
  <si>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</si>
  <si>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</si>
  <si>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</si>
  <si>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</si>
  <si>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</si>
  <si>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</si>
  <si>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</si>
  <si>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</si>
  <si>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</si>
  <si>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</si>
  <si>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</si>
  <si>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</si>
  <si>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</si>
  <si>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</si>
  <si>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</si>
  <si>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</si>
  <si>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</si>
  <si>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</si>
  <si>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</si>
  <si>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</si>
  <si>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</si>
  <si>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</si>
  <si>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</si>
  <si>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</si>
  <si>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</si>
  <si>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</si>
  <si>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</si>
  <si>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</si>
  <si>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</si>
  <si>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</si>
  <si>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12.</t>
  </si>
  <si>
    <t>Fera</t>
  </si>
  <si>
    <t>6.</t>
  </si>
  <si>
    <t>Pesäkarhut</t>
  </si>
  <si>
    <t>play off</t>
  </si>
  <si>
    <t>3.</t>
  </si>
  <si>
    <t>10.</t>
  </si>
  <si>
    <t>karsintasarja</t>
  </si>
  <si>
    <t>8.</t>
  </si>
  <si>
    <t>5.</t>
  </si>
  <si>
    <t>jatkosarja</t>
  </si>
  <si>
    <t>Fera = Fera, Rauma (1958)</t>
  </si>
  <si>
    <t>Iida Lampi</t>
  </si>
  <si>
    <t>2.1.1977</t>
  </si>
  <si>
    <t>Pesäkarhut = Pesäkarhut, Pori  (1985)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</si>
  <si>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</si>
  <si>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</si>
  <si>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</si>
  <si>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</si>
  <si>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</si>
  <si>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</si>
  <si>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</si>
  <si>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13.05. 1999  Fera - ViVe  1-0  (1-1, 4-3)</t>
  </si>
  <si>
    <t xml:space="preserve">  22 v   4 kk 11 pv</t>
  </si>
  <si>
    <t>12.06. 1999  Fera - ViU  0-1  (0-1, 0-0)</t>
  </si>
  <si>
    <t>11.  ottelu</t>
  </si>
  <si>
    <t xml:space="preserve">  22 v   5 kk 10 pv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</si>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</sst>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2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6">
        <v>1993</v>
      </c>
      <c r="C4" s="86"/>
      <c r="D4" s="87" t="s">
        <v>36</v>
      </c>
      <c r="E4" s="86"/>
      <c r="F4" s="88" t="s">
        <v>62</v>
      </c>
      <c r="G4" s="89"/>
      <c r="H4" s="90"/>
      <c r="I4" s="86"/>
      <c r="J4" s="86"/>
      <c r="K4" s="86"/>
      <c r="L4" s="86"/>
      <c r="M4" s="86"/>
      <c r="N4" s="9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4">
        <v>1994</v>
      </c>
      <c r="C5" s="64"/>
      <c r="D5" s="65" t="s">
        <v>36</v>
      </c>
      <c r="E5" s="64"/>
      <c r="F5" s="66" t="s">
        <v>50</v>
      </c>
      <c r="G5" s="67"/>
      <c r="H5" s="68"/>
      <c r="I5" s="64"/>
      <c r="J5" s="64"/>
      <c r="K5" s="64"/>
      <c r="L5" s="64"/>
      <c r="M5" s="64"/>
      <c r="N5" s="6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1995</v>
      </c>
      <c r="C6" s="64"/>
      <c r="D6" s="65" t="s">
        <v>36</v>
      </c>
      <c r="E6" s="64"/>
      <c r="F6" s="66" t="s">
        <v>50</v>
      </c>
      <c r="G6" s="67"/>
      <c r="H6" s="68"/>
      <c r="I6" s="64"/>
      <c r="J6" s="64"/>
      <c r="K6" s="64"/>
      <c r="L6" s="64"/>
      <c r="M6" s="64"/>
      <c r="N6" s="6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4">
        <v>1996</v>
      </c>
      <c r="C7" s="64"/>
      <c r="D7" s="65" t="s">
        <v>36</v>
      </c>
      <c r="E7" s="64"/>
      <c r="F7" s="66" t="s">
        <v>50</v>
      </c>
      <c r="G7" s="67"/>
      <c r="H7" s="68"/>
      <c r="I7" s="64"/>
      <c r="J7" s="64"/>
      <c r="K7" s="64"/>
      <c r="L7" s="64"/>
      <c r="M7" s="64"/>
      <c r="N7" s="6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4">
        <v>1997</v>
      </c>
      <c r="C8" s="64"/>
      <c r="D8" s="65" t="s">
        <v>36</v>
      </c>
      <c r="E8" s="64"/>
      <c r="F8" s="66" t="s">
        <v>50</v>
      </c>
      <c r="G8" s="67"/>
      <c r="H8" s="68"/>
      <c r="I8" s="64"/>
      <c r="J8" s="64"/>
      <c r="K8" s="64"/>
      <c r="L8" s="64"/>
      <c r="M8" s="64"/>
      <c r="N8" s="69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4">
        <v>1998</v>
      </c>
      <c r="C9" s="64"/>
      <c r="D9" s="65" t="s">
        <v>36</v>
      </c>
      <c r="E9" s="64"/>
      <c r="F9" s="66" t="s">
        <v>50</v>
      </c>
      <c r="G9" s="67"/>
      <c r="H9" s="68"/>
      <c r="I9" s="64"/>
      <c r="J9" s="64"/>
      <c r="K9" s="64"/>
      <c r="L9" s="64"/>
      <c r="M9" s="64"/>
      <c r="N9" s="69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1999</v>
      </c>
      <c r="C10" s="42" t="s">
        <v>35</v>
      </c>
      <c r="D10" s="41" t="s">
        <v>36</v>
      </c>
      <c r="E10" s="27">
        <v>22</v>
      </c>
      <c r="F10" s="27">
        <v>0</v>
      </c>
      <c r="G10" s="27">
        <v>1</v>
      </c>
      <c r="H10" s="27">
        <v>4</v>
      </c>
      <c r="I10" s="27">
        <v>51</v>
      </c>
      <c r="J10" s="27">
        <v>20</v>
      </c>
      <c r="K10" s="27">
        <v>23</v>
      </c>
      <c r="L10" s="27">
        <v>7</v>
      </c>
      <c r="M10" s="27">
        <f t="shared" ref="M10:M15" si="0">PRODUCT(F10+G10)</f>
        <v>1</v>
      </c>
      <c r="N10" s="30">
        <v>0.46899999999999997</v>
      </c>
      <c r="O10" s="37">
        <f t="shared" ref="O10:O15" si="1">PRODUCT(I10/N10)</f>
        <v>108.74200426439234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2000</v>
      </c>
      <c r="C11" s="42" t="s">
        <v>37</v>
      </c>
      <c r="D11" s="41" t="s">
        <v>38</v>
      </c>
      <c r="E11" s="27">
        <v>22</v>
      </c>
      <c r="F11" s="27">
        <v>0</v>
      </c>
      <c r="G11" s="27">
        <v>3</v>
      </c>
      <c r="H11" s="27">
        <v>6</v>
      </c>
      <c r="I11" s="27">
        <v>51</v>
      </c>
      <c r="J11" s="27">
        <v>18</v>
      </c>
      <c r="K11" s="27">
        <v>17</v>
      </c>
      <c r="L11" s="27">
        <v>13</v>
      </c>
      <c r="M11" s="27">
        <f t="shared" si="0"/>
        <v>3</v>
      </c>
      <c r="N11" s="30">
        <v>0.495</v>
      </c>
      <c r="O11" s="37">
        <f t="shared" si="1"/>
        <v>103.03030303030303</v>
      </c>
      <c r="P11" s="27">
        <v>5</v>
      </c>
      <c r="Q11" s="27">
        <v>0</v>
      </c>
      <c r="R11" s="27">
        <v>0</v>
      </c>
      <c r="S11" s="27">
        <v>1</v>
      </c>
      <c r="T11" s="27">
        <v>6</v>
      </c>
      <c r="U11" s="62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2001</v>
      </c>
      <c r="C12" s="42" t="s">
        <v>40</v>
      </c>
      <c r="D12" s="41" t="s">
        <v>38</v>
      </c>
      <c r="E12" s="27">
        <v>24</v>
      </c>
      <c r="F12" s="27">
        <v>0</v>
      </c>
      <c r="G12" s="27">
        <v>0</v>
      </c>
      <c r="H12" s="27">
        <v>7</v>
      </c>
      <c r="I12" s="27">
        <v>30</v>
      </c>
      <c r="J12" s="27">
        <v>23</v>
      </c>
      <c r="K12" s="27">
        <v>2</v>
      </c>
      <c r="L12" s="27">
        <v>5</v>
      </c>
      <c r="M12" s="27">
        <f t="shared" si="0"/>
        <v>0</v>
      </c>
      <c r="N12" s="30">
        <v>0.34499999999999997</v>
      </c>
      <c r="O12" s="37">
        <f t="shared" si="1"/>
        <v>86.956521739130437</v>
      </c>
      <c r="P12" s="27">
        <v>8</v>
      </c>
      <c r="Q12" s="27">
        <v>0</v>
      </c>
      <c r="R12" s="27">
        <v>0</v>
      </c>
      <c r="S12" s="27">
        <v>4</v>
      </c>
      <c r="T12" s="27">
        <v>7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>
        <v>1</v>
      </c>
      <c r="AF12" s="55" t="s">
        <v>39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2002</v>
      </c>
      <c r="C13" s="42" t="s">
        <v>41</v>
      </c>
      <c r="D13" s="41" t="s">
        <v>36</v>
      </c>
      <c r="E13" s="27">
        <v>23</v>
      </c>
      <c r="F13" s="27">
        <v>0</v>
      </c>
      <c r="G13" s="27">
        <v>3</v>
      </c>
      <c r="H13" s="27">
        <v>22</v>
      </c>
      <c r="I13" s="27">
        <v>94</v>
      </c>
      <c r="J13" s="27">
        <v>78</v>
      </c>
      <c r="K13" s="27">
        <v>11</v>
      </c>
      <c r="L13" s="27">
        <v>2</v>
      </c>
      <c r="M13" s="27">
        <f t="shared" si="0"/>
        <v>3</v>
      </c>
      <c r="N13" s="30">
        <v>0.59099999999999997</v>
      </c>
      <c r="O13" s="37">
        <f t="shared" si="1"/>
        <v>159.05245346869714</v>
      </c>
      <c r="P13" s="27"/>
      <c r="Q13" s="27"/>
      <c r="R13" s="27"/>
      <c r="S13" s="27"/>
      <c r="T13" s="27"/>
      <c r="U13" s="28">
        <v>7</v>
      </c>
      <c r="V13" s="28">
        <v>0</v>
      </c>
      <c r="W13" s="28">
        <v>0</v>
      </c>
      <c r="X13" s="28">
        <v>10</v>
      </c>
      <c r="Y13" s="28">
        <v>34</v>
      </c>
      <c r="Z13" s="27"/>
      <c r="AA13" s="27"/>
      <c r="AB13" s="27"/>
      <c r="AC13" s="27"/>
      <c r="AD13" s="27"/>
      <c r="AE13" s="27"/>
      <c r="AF13" s="50" t="s">
        <v>42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2003</v>
      </c>
      <c r="C14" s="42" t="s">
        <v>43</v>
      </c>
      <c r="D14" s="41" t="s">
        <v>36</v>
      </c>
      <c r="E14" s="27">
        <v>18</v>
      </c>
      <c r="F14" s="27">
        <v>0</v>
      </c>
      <c r="G14" s="27">
        <v>2</v>
      </c>
      <c r="H14" s="27">
        <v>16</v>
      </c>
      <c r="I14" s="27">
        <v>53</v>
      </c>
      <c r="J14" s="27">
        <v>37</v>
      </c>
      <c r="K14" s="27">
        <v>10</v>
      </c>
      <c r="L14" s="27">
        <v>4</v>
      </c>
      <c r="M14" s="27">
        <f t="shared" si="0"/>
        <v>2</v>
      </c>
      <c r="N14" s="30">
        <v>0.42099999999999999</v>
      </c>
      <c r="O14" s="37">
        <f t="shared" si="1"/>
        <v>125.89073634204276</v>
      </c>
      <c r="P14" s="27">
        <v>3</v>
      </c>
      <c r="Q14" s="27">
        <v>0</v>
      </c>
      <c r="R14" s="27">
        <v>0</v>
      </c>
      <c r="S14" s="27">
        <v>2</v>
      </c>
      <c r="T14" s="27">
        <v>7</v>
      </c>
      <c r="U14" s="28"/>
      <c r="V14" s="28"/>
      <c r="W14" s="28"/>
      <c r="X14" s="28"/>
      <c r="Y14" s="28"/>
      <c r="Z14" s="27"/>
      <c r="AA14" s="27"/>
      <c r="AB14" s="27"/>
      <c r="AC14" s="27"/>
      <c r="AD14" s="63"/>
      <c r="AE14" s="63"/>
      <c r="AF14" s="55" t="s">
        <v>39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2004</v>
      </c>
      <c r="C15" s="42" t="s">
        <v>44</v>
      </c>
      <c r="D15" s="41" t="s">
        <v>36</v>
      </c>
      <c r="E15" s="27">
        <v>20</v>
      </c>
      <c r="F15" s="27">
        <v>0</v>
      </c>
      <c r="G15" s="27">
        <v>1</v>
      </c>
      <c r="H15" s="27">
        <v>18</v>
      </c>
      <c r="I15" s="27">
        <v>61</v>
      </c>
      <c r="J15" s="27">
        <v>42</v>
      </c>
      <c r="K15" s="27">
        <v>17</v>
      </c>
      <c r="L15" s="27">
        <v>1</v>
      </c>
      <c r="M15" s="27">
        <f t="shared" si="0"/>
        <v>1</v>
      </c>
      <c r="N15" s="30">
        <v>0.46200000000000002</v>
      </c>
      <c r="O15" s="37">
        <f t="shared" si="1"/>
        <v>132.03463203463204</v>
      </c>
      <c r="P15" s="27">
        <v>7</v>
      </c>
      <c r="Q15" s="27">
        <v>0</v>
      </c>
      <c r="R15" s="27">
        <v>0</v>
      </c>
      <c r="S15" s="27">
        <v>5</v>
      </c>
      <c r="T15" s="27">
        <v>28</v>
      </c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5" t="s">
        <v>45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2">SUM(E10:E15)</f>
        <v>129</v>
      </c>
      <c r="F16" s="19">
        <f t="shared" si="2"/>
        <v>0</v>
      </c>
      <c r="G16" s="19">
        <f t="shared" si="2"/>
        <v>10</v>
      </c>
      <c r="H16" s="19">
        <f t="shared" si="2"/>
        <v>73</v>
      </c>
      <c r="I16" s="19">
        <f t="shared" si="2"/>
        <v>340</v>
      </c>
      <c r="J16" s="19">
        <f t="shared" si="2"/>
        <v>218</v>
      </c>
      <c r="K16" s="19">
        <f t="shared" si="2"/>
        <v>80</v>
      </c>
      <c r="L16" s="19">
        <f t="shared" si="2"/>
        <v>32</v>
      </c>
      <c r="M16" s="19">
        <f t="shared" si="2"/>
        <v>10</v>
      </c>
      <c r="N16" s="31">
        <f>PRODUCT(I16/O16)</f>
        <v>0.47505496781723727</v>
      </c>
      <c r="O16" s="32">
        <f t="shared" ref="O16:AE16" si="3">SUM(O10:O15)</f>
        <v>715.70665087919781</v>
      </c>
      <c r="P16" s="19">
        <f t="shared" si="3"/>
        <v>23</v>
      </c>
      <c r="Q16" s="19">
        <f t="shared" si="3"/>
        <v>0</v>
      </c>
      <c r="R16" s="19">
        <f t="shared" si="3"/>
        <v>0</v>
      </c>
      <c r="S16" s="19">
        <f t="shared" si="3"/>
        <v>12</v>
      </c>
      <c r="T16" s="19">
        <f t="shared" si="3"/>
        <v>48</v>
      </c>
      <c r="U16" s="19">
        <f t="shared" si="3"/>
        <v>7</v>
      </c>
      <c r="V16" s="19">
        <f t="shared" si="3"/>
        <v>0</v>
      </c>
      <c r="W16" s="19">
        <f t="shared" si="3"/>
        <v>0</v>
      </c>
      <c r="X16" s="19">
        <f t="shared" si="3"/>
        <v>10</v>
      </c>
      <c r="Y16" s="19">
        <f t="shared" si="3"/>
        <v>34</v>
      </c>
      <c r="Z16" s="19">
        <f t="shared" si="3"/>
        <v>0</v>
      </c>
      <c r="AA16" s="19">
        <f t="shared" si="3"/>
        <v>0</v>
      </c>
      <c r="AB16" s="19">
        <f t="shared" si="3"/>
        <v>0</v>
      </c>
      <c r="AC16" s="19">
        <f t="shared" si="3"/>
        <v>0</v>
      </c>
      <c r="AD16" s="19">
        <f t="shared" si="3"/>
        <v>0</v>
      </c>
      <c r="AE16" s="19">
        <f t="shared" si="3"/>
        <v>1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251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51</v>
      </c>
      <c r="Q19" s="13"/>
      <c r="R19" s="13"/>
      <c r="S19" s="70"/>
      <c r="T19" s="70"/>
      <c r="U19" s="70"/>
      <c r="V19" s="70"/>
      <c r="W19" s="70"/>
      <c r="X19" s="70"/>
      <c r="Y19" s="13"/>
      <c r="Z19" s="13"/>
      <c r="AA19" s="13"/>
      <c r="AB19" s="13"/>
      <c r="AC19" s="13"/>
      <c r="AD19" s="13"/>
      <c r="AE19" s="13"/>
      <c r="AF19" s="4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3"/>
      <c r="E20" s="27">
        <f>PRODUCT(E16)</f>
        <v>129</v>
      </c>
      <c r="F20" s="27">
        <f>PRODUCT(F16)</f>
        <v>0</v>
      </c>
      <c r="G20" s="27">
        <f>PRODUCT(G16)</f>
        <v>10</v>
      </c>
      <c r="H20" s="27">
        <f>PRODUCT(H16)</f>
        <v>73</v>
      </c>
      <c r="I20" s="27">
        <f>PRODUCT(I16)</f>
        <v>340</v>
      </c>
      <c r="J20" s="1"/>
      <c r="K20" s="44">
        <f>PRODUCT((F20+G20)/E20)</f>
        <v>7.7519379844961239E-2</v>
      </c>
      <c r="L20" s="44">
        <f>PRODUCT(H20/E20)</f>
        <v>0.56589147286821706</v>
      </c>
      <c r="M20" s="44">
        <f>PRODUCT(I20/E20)</f>
        <v>2.635658914728682</v>
      </c>
      <c r="N20" s="30">
        <f>PRODUCT(N16)</f>
        <v>0.47505496781723727</v>
      </c>
      <c r="O20" s="25">
        <f>PRODUCT(O16)</f>
        <v>715.70665087919781</v>
      </c>
      <c r="P20" s="71" t="s">
        <v>52</v>
      </c>
      <c r="Q20" s="72"/>
      <c r="R20" s="72"/>
      <c r="S20" s="73" t="s">
        <v>57</v>
      </c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 t="s">
        <v>53</v>
      </c>
      <c r="AE20" s="73"/>
      <c r="AF20" s="75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5" t="s">
        <v>18</v>
      </c>
      <c r="C21" s="46"/>
      <c r="D21" s="47"/>
      <c r="E21" s="27">
        <f>PRODUCT(P16)</f>
        <v>23</v>
      </c>
      <c r="F21" s="27">
        <f>PRODUCT(Q16)</f>
        <v>0</v>
      </c>
      <c r="G21" s="27">
        <f>PRODUCT(R16)</f>
        <v>0</v>
      </c>
      <c r="H21" s="27">
        <f>PRODUCT(S16)</f>
        <v>12</v>
      </c>
      <c r="I21" s="27">
        <f>PRODUCT(T16)</f>
        <v>48</v>
      </c>
      <c r="J21" s="1"/>
      <c r="K21" s="44">
        <f>PRODUCT((F21+G21)/E21)</f>
        <v>0</v>
      </c>
      <c r="L21" s="44">
        <f>PRODUCT(H21/E21)</f>
        <v>0.52173913043478259</v>
      </c>
      <c r="M21" s="44">
        <f>PRODUCT(I21/E21)</f>
        <v>2.0869565217391304</v>
      </c>
      <c r="N21" s="30">
        <f>PRODUCT(I21/O21)</f>
        <v>0.42105263157894735</v>
      </c>
      <c r="O21" s="25">
        <v>114</v>
      </c>
      <c r="P21" s="76" t="s">
        <v>54</v>
      </c>
      <c r="Q21" s="77"/>
      <c r="R21" s="77"/>
      <c r="S21" s="78" t="s">
        <v>59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 t="s">
        <v>60</v>
      </c>
      <c r="AE21" s="78"/>
      <c r="AF21" s="80" t="s">
        <v>61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8" t="s">
        <v>19</v>
      </c>
      <c r="C22" s="49"/>
      <c r="D22" s="50"/>
      <c r="E22" s="28">
        <f>PRODUCT(U16)</f>
        <v>7</v>
      </c>
      <c r="F22" s="28">
        <f>PRODUCT(V16)</f>
        <v>0</v>
      </c>
      <c r="G22" s="28">
        <f>PRODUCT(W16)</f>
        <v>0</v>
      </c>
      <c r="H22" s="28">
        <f>PRODUCT(X16)</f>
        <v>10</v>
      </c>
      <c r="I22" s="28">
        <f>PRODUCT(Y16)</f>
        <v>34</v>
      </c>
      <c r="J22" s="1"/>
      <c r="K22" s="51">
        <f>PRODUCT((F22+G22)/E22)</f>
        <v>0</v>
      </c>
      <c r="L22" s="51">
        <f>PRODUCT(H22/E22)</f>
        <v>1.4285714285714286</v>
      </c>
      <c r="M22" s="51">
        <f>PRODUCT(I22/E22)</f>
        <v>4.8571428571428568</v>
      </c>
      <c r="N22" s="52">
        <f>PRODUCT(I22/O22)</f>
        <v>0.69387755102040816</v>
      </c>
      <c r="O22" s="25">
        <v>49</v>
      </c>
      <c r="P22" s="76" t="s">
        <v>55</v>
      </c>
      <c r="Q22" s="77"/>
      <c r="R22" s="77"/>
      <c r="S22" s="78" t="s">
        <v>57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9" t="s">
        <v>53</v>
      </c>
      <c r="AE22" s="78"/>
      <c r="AF22" s="80" t="s">
        <v>58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3" t="s">
        <v>20</v>
      </c>
      <c r="C23" s="54"/>
      <c r="D23" s="55"/>
      <c r="E23" s="19">
        <f>SUM(E20:E22)</f>
        <v>159</v>
      </c>
      <c r="F23" s="19">
        <f>SUM(F20:F22)</f>
        <v>0</v>
      </c>
      <c r="G23" s="19">
        <f>SUM(G20:G22)</f>
        <v>10</v>
      </c>
      <c r="H23" s="19">
        <f>SUM(H20:H22)</f>
        <v>95</v>
      </c>
      <c r="I23" s="19">
        <f>SUM(I20:I22)</f>
        <v>422</v>
      </c>
      <c r="J23" s="1"/>
      <c r="K23" s="56">
        <f>PRODUCT((F23+G23)/E23)</f>
        <v>6.2893081761006289E-2</v>
      </c>
      <c r="L23" s="56">
        <f>PRODUCT(H23/E23)</f>
        <v>0.59748427672955973</v>
      </c>
      <c r="M23" s="56">
        <f>PRODUCT(I23/E23)</f>
        <v>2.6540880503144653</v>
      </c>
      <c r="N23" s="31">
        <f>PRODUCT(I23/O23)</f>
        <v>0.48025128702253944</v>
      </c>
      <c r="O23" s="25">
        <f>SUM(O20:O22)</f>
        <v>878.70665087919781</v>
      </c>
      <c r="P23" s="81" t="s">
        <v>56</v>
      </c>
      <c r="Q23" s="82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4"/>
      <c r="AE23" s="83"/>
      <c r="AF23" s="8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34</v>
      </c>
      <c r="C25" s="1"/>
      <c r="D25" s="1" t="s">
        <v>46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8"/>
      <c r="N29" s="5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9"/>
      <c r="AI37" s="59"/>
      <c r="AJ37" s="59"/>
      <c r="AK37" s="59"/>
      <c r="AL37" s="5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9"/>
      <c r="AI38" s="59"/>
      <c r="AJ38" s="59"/>
      <c r="AK38" s="59"/>
      <c r="AL38" s="5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2019-01-24T11:14:52Z</dcterms:modified>
</cp:coreProperties>
</file>