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3" i="1" l="1"/>
  <c r="H16" i="1" s="1"/>
  <c r="F13" i="1"/>
  <c r="F16" i="1" s="1"/>
  <c r="M9" i="1"/>
  <c r="L9" i="1"/>
  <c r="K9" i="1"/>
  <c r="J9" i="1"/>
  <c r="I9" i="1"/>
  <c r="I13" i="1" s="1"/>
  <c r="H9" i="1"/>
  <c r="G9" i="1"/>
  <c r="G13" i="1" s="1"/>
  <c r="G16" i="1" s="1"/>
  <c r="F9" i="1"/>
  <c r="E9" i="1"/>
  <c r="E13" i="1" s="1"/>
  <c r="E16" i="1" s="1"/>
  <c r="M8" i="1"/>
  <c r="I16" i="1" l="1"/>
  <c r="M16" i="1" s="1"/>
  <c r="M13" i="1"/>
  <c r="L16" i="1"/>
  <c r="K16" i="1"/>
  <c r="D10" i="1"/>
  <c r="K13" i="1"/>
  <c r="L13" i="1"/>
  <c r="O6" i="1" l="1"/>
  <c r="O5" i="1"/>
  <c r="O4" i="1"/>
  <c r="O9" i="1" s="1"/>
  <c r="N9" i="1" s="1"/>
  <c r="N13" i="1" s="1"/>
  <c r="AE9" i="1" l="1"/>
  <c r="AD9" i="1"/>
  <c r="AC9" i="1"/>
  <c r="AB9" i="1"/>
  <c r="AA9" i="1"/>
  <c r="Z9" i="1"/>
  <c r="Y9" i="1"/>
  <c r="X9" i="1"/>
  <c r="W9" i="1"/>
  <c r="V9" i="1"/>
  <c r="U9" i="1"/>
  <c r="T9" i="1"/>
  <c r="O14" i="1"/>
  <c r="S9" i="1"/>
  <c r="R9" i="1"/>
  <c r="Q9" i="1"/>
  <c r="P9" i="1"/>
  <c r="O13" i="1"/>
  <c r="O16" i="1" l="1"/>
</calcChain>
</file>

<file path=xl/sharedStrings.xml><?xml version="1.0" encoding="utf-8"?>
<sst xmlns="http://schemas.openxmlformats.org/spreadsheetml/2006/main" count="116" uniqueCount="78">
  <si>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</si>
  <si>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</si>
  <si>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</si>
  <si>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</si>
  <si>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</si>
  <si>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</si>
  <si>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</si>
  <si>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</si>
  <si>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</si>
  <si>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</si>
  <si>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</si>
  <si>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</si>
  <si>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</si>
  <si>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</si>
  <si>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</si>
  <si>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</si>
  <si>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</si>
  <si>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</si>
  <si>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</si>
  <si>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</si>
  <si>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</si>
  <si>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</si>
  <si>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</si>
  <si>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</si>
  <si>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</si>
  <si>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</si>
  <si>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</si>
  <si>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</si>
  <si>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</si>
  <si>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</si>
  <si>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</si>
  <si>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</si>
  <si>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</si>
  <si>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</si>
  <si>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</si>
  <si>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</si>
  <si>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</si>
  <si>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</si>
  <si>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</si>
  <si>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1.</t>
  </si>
  <si>
    <t>IT</t>
  </si>
  <si>
    <t>----</t>
  </si>
  <si>
    <t>loppuottelut</t>
  </si>
  <si>
    <t>8.</t>
  </si>
  <si>
    <t>2.</t>
  </si>
  <si>
    <t>IT = Ikaalisten Tarmo  (1908),  kasvattajaseura</t>
  </si>
  <si>
    <t>08.05. 1983  IT - Kiri  5-3</t>
  </si>
  <si>
    <t>Kirsti Lamminen</t>
  </si>
  <si>
    <t>28.7.1966</t>
  </si>
  <si>
    <t xml:space="preserve">  16 v   9 kk 10 pv</t>
  </si>
  <si>
    <t>URA SM-SARJASSA</t>
  </si>
  <si>
    <t>MESTARUUSSARJA</t>
  </si>
  <si>
    <t>3.  ottelu</t>
  </si>
  <si>
    <t>14.  ottelu</t>
  </si>
  <si>
    <t>22.05. 1983  RPL - IT  3-5</t>
  </si>
  <si>
    <t>28.07. 1983  IT - Virkiä  8-3</t>
  </si>
  <si>
    <t xml:space="preserve">  16 v   9 kk 24 pv</t>
  </si>
  <si>
    <t xml:space="preserve">  17 v   0 kk   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</si>
  <si>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</si>
  <si>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</si>
  <si>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</si>
  <si>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</si>
  <si>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</si>
  <si>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</si>
  <si>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</si>
  <si>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</si>
  <si>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</si>
  <si>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</si>
  <si>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</si>
  <si>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</si>
  <si>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</si>
  <si>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</si>
  <si>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</si>
  <si>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1983  Varkaus</t>
  </si>
  <si>
    <t>10-7</t>
  </si>
  <si>
    <t>3k</t>
  </si>
  <si>
    <t>Jarmo Pöllänen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</si>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</sst>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8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7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43</v>
      </c>
      <c r="D4" s="29" t="s">
        <v>40</v>
      </c>
      <c r="E4" s="27">
        <v>18</v>
      </c>
      <c r="F4" s="27">
        <v>1</v>
      </c>
      <c r="G4" s="27">
        <v>15</v>
      </c>
      <c r="H4" s="27">
        <v>22</v>
      </c>
      <c r="I4" s="27">
        <v>82</v>
      </c>
      <c r="J4" s="27">
        <v>16</v>
      </c>
      <c r="K4" s="27">
        <v>20</v>
      </c>
      <c r="L4" s="27">
        <v>30</v>
      </c>
      <c r="M4" s="27">
        <v>16</v>
      </c>
      <c r="N4" s="80">
        <v>0.7068965517241379</v>
      </c>
      <c r="O4" s="25">
        <f t="shared" ref="O4:O6" si="0">PRODUCT(I4/N4)</f>
        <v>116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 t="s">
        <v>44</v>
      </c>
      <c r="D5" s="29" t="s">
        <v>40</v>
      </c>
      <c r="E5" s="27">
        <v>10</v>
      </c>
      <c r="F5" s="27">
        <v>1</v>
      </c>
      <c r="G5" s="27">
        <v>6</v>
      </c>
      <c r="H5" s="27">
        <v>7</v>
      </c>
      <c r="I5" s="27">
        <v>32</v>
      </c>
      <c r="J5" s="27">
        <v>5</v>
      </c>
      <c r="K5" s="27">
        <v>8</v>
      </c>
      <c r="L5" s="27">
        <v>12</v>
      </c>
      <c r="M5" s="27">
        <v>7</v>
      </c>
      <c r="N5" s="80">
        <v>0.65306122448979587</v>
      </c>
      <c r="O5" s="25">
        <f t="shared" si="0"/>
        <v>49.000000000000007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39</v>
      </c>
      <c r="D6" s="29" t="s">
        <v>40</v>
      </c>
      <c r="E6" s="27">
        <v>2</v>
      </c>
      <c r="F6" s="27">
        <v>0</v>
      </c>
      <c r="G6" s="27">
        <v>1</v>
      </c>
      <c r="H6" s="27">
        <v>0</v>
      </c>
      <c r="I6" s="27">
        <v>6</v>
      </c>
      <c r="J6" s="27">
        <v>3</v>
      </c>
      <c r="K6" s="27">
        <v>2</v>
      </c>
      <c r="L6" s="27">
        <v>0</v>
      </c>
      <c r="M6" s="27">
        <v>1</v>
      </c>
      <c r="N6" s="80">
        <v>0.8571428571428571</v>
      </c>
      <c r="O6" s="25">
        <f t="shared" si="0"/>
        <v>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>
        <v>1</v>
      </c>
      <c r="AC6" s="27">
        <v>1</v>
      </c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1986</v>
      </c>
      <c r="C7" s="43" t="s">
        <v>39</v>
      </c>
      <c r="D7" s="29" t="s">
        <v>40</v>
      </c>
      <c r="E7" s="27">
        <v>18</v>
      </c>
      <c r="F7" s="27">
        <v>0</v>
      </c>
      <c r="G7" s="27">
        <v>15</v>
      </c>
      <c r="H7" s="27">
        <v>4</v>
      </c>
      <c r="I7" s="27">
        <v>44</v>
      </c>
      <c r="J7" s="27">
        <v>2</v>
      </c>
      <c r="K7" s="27">
        <v>10</v>
      </c>
      <c r="L7" s="27">
        <v>17</v>
      </c>
      <c r="M7" s="27">
        <v>15</v>
      </c>
      <c r="N7" s="78" t="s">
        <v>41</v>
      </c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>
        <v>1</v>
      </c>
      <c r="AC7" s="27">
        <v>1</v>
      </c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1987</v>
      </c>
      <c r="C8" s="43" t="s">
        <v>39</v>
      </c>
      <c r="D8" s="29" t="s">
        <v>40</v>
      </c>
      <c r="E8" s="27">
        <v>11</v>
      </c>
      <c r="F8" s="27">
        <v>0</v>
      </c>
      <c r="G8" s="27">
        <v>5</v>
      </c>
      <c r="H8" s="27">
        <v>3</v>
      </c>
      <c r="I8" s="27">
        <v>21</v>
      </c>
      <c r="J8" s="27">
        <v>2</v>
      </c>
      <c r="K8" s="27">
        <v>4</v>
      </c>
      <c r="L8" s="27">
        <v>10</v>
      </c>
      <c r="M8" s="27">
        <f>PRODUCT(F8+G8)</f>
        <v>5</v>
      </c>
      <c r="N8" s="78" t="s">
        <v>41</v>
      </c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66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1">SUM(E4:E8)</f>
        <v>59</v>
      </c>
      <c r="F9" s="19">
        <f t="shared" si="1"/>
        <v>2</v>
      </c>
      <c r="G9" s="19">
        <f t="shared" si="1"/>
        <v>42</v>
      </c>
      <c r="H9" s="19">
        <f t="shared" si="1"/>
        <v>36</v>
      </c>
      <c r="I9" s="19">
        <f t="shared" si="1"/>
        <v>185</v>
      </c>
      <c r="J9" s="19">
        <f t="shared" si="1"/>
        <v>28</v>
      </c>
      <c r="K9" s="19">
        <f t="shared" si="1"/>
        <v>44</v>
      </c>
      <c r="L9" s="19">
        <f t="shared" si="1"/>
        <v>69</v>
      </c>
      <c r="M9" s="19">
        <f t="shared" si="1"/>
        <v>44</v>
      </c>
      <c r="N9" s="31">
        <f>PRODUCT(120/O9)</f>
        <v>0.69767441860465118</v>
      </c>
      <c r="O9" s="32">
        <f>SUM(O4:O8)</f>
        <v>172</v>
      </c>
      <c r="P9" s="19">
        <f t="shared" ref="P9:AE9" si="2">SUM(P4:P8)</f>
        <v>0</v>
      </c>
      <c r="Q9" s="19">
        <f t="shared" si="2"/>
        <v>0</v>
      </c>
      <c r="R9" s="19">
        <f t="shared" si="2"/>
        <v>0</v>
      </c>
      <c r="S9" s="19">
        <f t="shared" si="2"/>
        <v>0</v>
      </c>
      <c r="T9" s="19">
        <f t="shared" si="2"/>
        <v>0</v>
      </c>
      <c r="U9" s="19">
        <f t="shared" si="2"/>
        <v>0</v>
      </c>
      <c r="V9" s="19">
        <f t="shared" si="2"/>
        <v>0</v>
      </c>
      <c r="W9" s="19">
        <f t="shared" si="2"/>
        <v>0</v>
      </c>
      <c r="X9" s="19">
        <f t="shared" si="2"/>
        <v>0</v>
      </c>
      <c r="Y9" s="19">
        <f t="shared" si="2"/>
        <v>0</v>
      </c>
      <c r="Z9" s="19">
        <f t="shared" si="2"/>
        <v>0</v>
      </c>
      <c r="AA9" s="19">
        <f t="shared" si="2"/>
        <v>0</v>
      </c>
      <c r="AB9" s="19">
        <f t="shared" si="2"/>
        <v>2</v>
      </c>
      <c r="AC9" s="19">
        <f t="shared" si="2"/>
        <v>3</v>
      </c>
      <c r="AD9" s="19">
        <f t="shared" si="2"/>
        <v>1</v>
      </c>
      <c r="AE9" s="19">
        <f t="shared" si="2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SUM(F9:H9)+((I9-F9-G9)/3)+(E9/3)+(Z9*25)+(AA9*25)+(AB9*15)+(AC9*25)+(AD9*20)+(AE9*15)-25</f>
        <v>246.66666666666663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50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23</v>
      </c>
      <c r="L12" s="19" t="s">
        <v>24</v>
      </c>
      <c r="M12" s="19" t="s">
        <v>25</v>
      </c>
      <c r="N12" s="31" t="s">
        <v>36</v>
      </c>
      <c r="O12" s="25"/>
      <c r="P12" s="41" t="s">
        <v>31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59</v>
      </c>
      <c r="F13" s="27">
        <f>PRODUCT(F9)</f>
        <v>2</v>
      </c>
      <c r="G13" s="27">
        <f>PRODUCT(G9)</f>
        <v>42</v>
      </c>
      <c r="H13" s="27">
        <f>PRODUCT(H9)</f>
        <v>36</v>
      </c>
      <c r="I13" s="27">
        <f>PRODUCT(I9)</f>
        <v>185</v>
      </c>
      <c r="J13" s="1"/>
      <c r="K13" s="45">
        <f>PRODUCT((F13+G13)/E13)</f>
        <v>0.74576271186440679</v>
      </c>
      <c r="L13" s="45">
        <f>PRODUCT(H13/E13)</f>
        <v>0.61016949152542377</v>
      </c>
      <c r="M13" s="45">
        <f>PRODUCT(I13/E13)</f>
        <v>3.1355932203389831</v>
      </c>
      <c r="N13" s="30">
        <f>PRODUCT(N9)</f>
        <v>0.69767441860465118</v>
      </c>
      <c r="O13" s="25">
        <f>PRODUCT(O9)</f>
        <v>172</v>
      </c>
      <c r="P13" s="46" t="s">
        <v>32</v>
      </c>
      <c r="Q13" s="47"/>
      <c r="R13" s="47"/>
      <c r="S13" s="48" t="s">
        <v>46</v>
      </c>
      <c r="T13" s="48"/>
      <c r="U13" s="48"/>
      <c r="V13" s="48"/>
      <c r="W13" s="48"/>
      <c r="X13" s="48"/>
      <c r="Y13" s="48"/>
      <c r="Z13" s="48"/>
      <c r="AA13" s="48"/>
      <c r="AB13" s="79"/>
      <c r="AC13" s="48"/>
      <c r="AD13" s="49" t="s">
        <v>37</v>
      </c>
      <c r="AE13" s="49"/>
      <c r="AF13" s="50" t="s">
        <v>49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 t="e">
        <f>PRODUCT(I14/N14)</f>
        <v>#DIV/0!</v>
      </c>
      <c r="P14" s="54" t="s">
        <v>33</v>
      </c>
      <c r="Q14" s="55"/>
      <c r="R14" s="55"/>
      <c r="S14" s="56" t="s">
        <v>54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 t="s">
        <v>52</v>
      </c>
      <c r="AE14" s="57"/>
      <c r="AF14" s="58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9" t="s">
        <v>17</v>
      </c>
      <c r="C15" s="60"/>
      <c r="D15" s="61"/>
      <c r="E15" s="28"/>
      <c r="F15" s="28"/>
      <c r="G15" s="28"/>
      <c r="H15" s="28"/>
      <c r="I15" s="28"/>
      <c r="J15" s="1"/>
      <c r="K15" s="62"/>
      <c r="L15" s="62"/>
      <c r="M15" s="62"/>
      <c r="N15" s="63"/>
      <c r="O15" s="25"/>
      <c r="P15" s="54" t="s">
        <v>34</v>
      </c>
      <c r="Q15" s="55"/>
      <c r="R15" s="55"/>
      <c r="S15" s="56" t="s">
        <v>46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37</v>
      </c>
      <c r="AE15" s="57"/>
      <c r="AF15" s="58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4" t="s">
        <v>18</v>
      </c>
      <c r="C16" s="65"/>
      <c r="D16" s="66"/>
      <c r="E16" s="19">
        <f>SUM(E13:E15)</f>
        <v>59</v>
      </c>
      <c r="F16" s="19">
        <f>SUM(F13:F15)</f>
        <v>2</v>
      </c>
      <c r="G16" s="19">
        <f>SUM(G13:G15)</f>
        <v>42</v>
      </c>
      <c r="H16" s="19">
        <f>SUM(H13:H15)</f>
        <v>36</v>
      </c>
      <c r="I16" s="19">
        <f>SUM(I13:I15)</f>
        <v>185</v>
      </c>
      <c r="J16" s="1"/>
      <c r="K16" s="67">
        <f>PRODUCT((F16+G16)/E16)</f>
        <v>0.74576271186440679</v>
      </c>
      <c r="L16" s="67">
        <f>PRODUCT(H16/E16)</f>
        <v>0.61016949152542377</v>
      </c>
      <c r="M16" s="67">
        <f>PRODUCT(I16/E16)</f>
        <v>3.1355932203389831</v>
      </c>
      <c r="N16" s="31">
        <v>0.69799999999999995</v>
      </c>
      <c r="O16" s="25" t="e">
        <f>SUM(O13:O15)</f>
        <v>#DIV/0!</v>
      </c>
      <c r="P16" s="68" t="s">
        <v>35</v>
      </c>
      <c r="Q16" s="69"/>
      <c r="R16" s="69"/>
      <c r="S16" s="70" t="s">
        <v>55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53</v>
      </c>
      <c r="AE16" s="71"/>
      <c r="AF16" s="72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38</v>
      </c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1" t="s">
        <v>58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47</v>
      </c>
      <c r="C2" s="4" t="s">
        <v>48</v>
      </c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59</v>
      </c>
      <c r="C3" s="23" t="s">
        <v>60</v>
      </c>
      <c r="D3" s="89" t="s">
        <v>61</v>
      </c>
      <c r="E3" s="90" t="s">
        <v>1</v>
      </c>
      <c r="F3" s="25"/>
      <c r="G3" s="91" t="s">
        <v>62</v>
      </c>
      <c r="H3" s="92" t="s">
        <v>63</v>
      </c>
      <c r="I3" s="92" t="s">
        <v>29</v>
      </c>
      <c r="J3" s="18" t="s">
        <v>64</v>
      </c>
      <c r="K3" s="93" t="s">
        <v>65</v>
      </c>
      <c r="L3" s="93" t="s">
        <v>66</v>
      </c>
      <c r="M3" s="91" t="s">
        <v>67</v>
      </c>
      <c r="N3" s="91" t="s">
        <v>28</v>
      </c>
      <c r="O3" s="92" t="s">
        <v>68</v>
      </c>
      <c r="P3" s="91" t="s">
        <v>63</v>
      </c>
      <c r="Q3" s="91" t="s">
        <v>3</v>
      </c>
      <c r="R3" s="91">
        <v>1</v>
      </c>
      <c r="S3" s="91">
        <v>2</v>
      </c>
      <c r="T3" s="91">
        <v>3</v>
      </c>
      <c r="U3" s="91" t="s">
        <v>69</v>
      </c>
      <c r="V3" s="18" t="s">
        <v>19</v>
      </c>
      <c r="W3" s="17" t="s">
        <v>70</v>
      </c>
      <c r="X3" s="17" t="s">
        <v>71</v>
      </c>
      <c r="Y3" s="85"/>
      <c r="Z3" s="85"/>
      <c r="AA3" s="85"/>
      <c r="AB3" s="85"/>
      <c r="AC3" s="85"/>
      <c r="AD3" s="85"/>
    </row>
    <row r="4" spans="1:30" x14ac:dyDescent="0.25">
      <c r="A4" s="9"/>
      <c r="B4" s="94" t="s">
        <v>73</v>
      </c>
      <c r="C4" s="103" t="s">
        <v>74</v>
      </c>
      <c r="D4" s="94" t="s">
        <v>72</v>
      </c>
      <c r="E4" s="104" t="s">
        <v>40</v>
      </c>
      <c r="F4" s="114"/>
      <c r="G4" s="95"/>
      <c r="H4" s="95"/>
      <c r="I4" s="95">
        <v>1</v>
      </c>
      <c r="J4" s="95" t="s">
        <v>75</v>
      </c>
      <c r="K4" s="95">
        <v>9</v>
      </c>
      <c r="L4" s="95"/>
      <c r="M4" s="95">
        <v>1</v>
      </c>
      <c r="N4" s="95"/>
      <c r="O4" s="95">
        <v>1</v>
      </c>
      <c r="P4" s="95"/>
      <c r="Q4" s="115" t="s">
        <v>77</v>
      </c>
      <c r="R4" s="115"/>
      <c r="S4" s="115"/>
      <c r="T4" s="115"/>
      <c r="U4" s="115" t="s">
        <v>77</v>
      </c>
      <c r="V4" s="105">
        <v>1</v>
      </c>
      <c r="W4" s="106" t="s">
        <v>76</v>
      </c>
      <c r="X4" s="95">
        <v>105</v>
      </c>
      <c r="Y4" s="85"/>
      <c r="Z4" s="85"/>
      <c r="AA4" s="85"/>
      <c r="AB4" s="85"/>
      <c r="AC4" s="85"/>
      <c r="AD4" s="85"/>
    </row>
    <row r="5" spans="1:30" x14ac:dyDescent="0.25">
      <c r="A5" s="24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85"/>
      <c r="Z5" s="85"/>
      <c r="AA5" s="85"/>
      <c r="AB5" s="85"/>
      <c r="AC5" s="85"/>
      <c r="AD5" s="85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2019-01-24T11:44:46Z</dcterms:modified>
</cp:coreProperties>
</file>