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8" i="2" l="1"/>
  <c r="G8" i="2"/>
  <c r="P8" i="2"/>
  <c r="O8" i="2"/>
  <c r="N8" i="2"/>
  <c r="M8" i="2"/>
  <c r="N20" i="1" l="1"/>
  <c r="T14" i="1" l="1"/>
  <c r="T13" i="1"/>
  <c r="T12" i="1"/>
  <c r="T11" i="1"/>
  <c r="T10" i="1"/>
  <c r="O10" i="1" l="1"/>
  <c r="O9" i="1"/>
  <c r="O8" i="1"/>
  <c r="O7" i="1"/>
  <c r="O6" i="1"/>
  <c r="O5" i="1"/>
  <c r="O4" i="1"/>
  <c r="O11" i="1"/>
  <c r="O15" i="1"/>
  <c r="O19" i="1" s="1"/>
  <c r="O22" i="1" s="1"/>
  <c r="AJ15" i="1"/>
  <c r="AI15" i="1"/>
  <c r="AH15" i="1"/>
  <c r="AG15" i="1"/>
  <c r="AF15" i="1"/>
  <c r="AE15" i="1"/>
  <c r="AD15" i="1"/>
  <c r="I21" i="1"/>
  <c r="AC15" i="1"/>
  <c r="H21" i="1"/>
  <c r="AB15" i="1"/>
  <c r="G21" i="1"/>
  <c r="AA15" i="1"/>
  <c r="F21" i="1"/>
  <c r="Z15" i="1"/>
  <c r="E21" i="1"/>
  <c r="Y15" i="1"/>
  <c r="I20" i="1"/>
  <c r="X15" i="1"/>
  <c r="H20" i="1" s="1"/>
  <c r="W15" i="1"/>
  <c r="G20" i="1" s="1"/>
  <c r="V15" i="1"/>
  <c r="F20" i="1" s="1"/>
  <c r="U15" i="1"/>
  <c r="E20" i="1" s="1"/>
  <c r="M15" i="1"/>
  <c r="L15" i="1"/>
  <c r="T15" i="1" s="1"/>
  <c r="K15" i="1"/>
  <c r="J15" i="1"/>
  <c r="I15" i="1"/>
  <c r="I19" i="1" s="1"/>
  <c r="H15" i="1"/>
  <c r="H19" i="1" s="1"/>
  <c r="G15" i="1"/>
  <c r="F15" i="1"/>
  <c r="D16" i="1" s="1"/>
  <c r="E15" i="1"/>
  <c r="E19" i="1" s="1"/>
  <c r="F19" i="1"/>
  <c r="G19" i="1"/>
  <c r="L21" i="1"/>
  <c r="K19" i="1" l="1"/>
  <c r="K21" i="1"/>
  <c r="M21" i="1"/>
  <c r="E22" i="1"/>
  <c r="M19" i="1"/>
  <c r="I22" i="1"/>
  <c r="M22" i="1" s="1"/>
  <c r="G22" i="1"/>
  <c r="M20" i="1"/>
  <c r="N15" i="1"/>
  <c r="N19" i="1" s="1"/>
  <c r="L20" i="1"/>
  <c r="H22" i="1"/>
  <c r="L19" i="1"/>
  <c r="K20" i="1"/>
  <c r="F22" i="1"/>
  <c r="K22" i="1" l="1"/>
  <c r="L22" i="1"/>
</calcChain>
</file>

<file path=xl/sharedStrings.xml><?xml version="1.0" encoding="utf-8"?>
<sst xmlns="http://schemas.openxmlformats.org/spreadsheetml/2006/main" count="209" uniqueCount="129">
  <si>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</si>
  <si>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</si>
  <si>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</si>
  <si>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</si>
  <si>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</si>
  <si>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</si>
  <si>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</si>
  <si>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</si>
  <si>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</si>
  <si>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</si>
  <si>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</si>
  <si>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</si>
  <si>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</si>
  <si>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</si>
  <si>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</si>
  <si>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</si>
  <si>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</si>
  <si>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</si>
  <si>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</si>
  <si>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</si>
  <si>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</si>
  <si>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</si>
  <si>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</si>
  <si>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</si>
  <si>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</si>
  <si>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</si>
  <si>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</si>
  <si>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</si>
  <si>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</si>
  <si>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</si>
  <si>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</si>
  <si>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</si>
  <si>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</si>
  <si>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</si>
  <si>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</si>
  <si>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</si>
  <si>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</si>
  <si>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</si>
  <si>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</si>
  <si>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</si>
  <si>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</si>
  <si>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ViPa</t>
  </si>
  <si>
    <t>Pesäkarhut</t>
  </si>
  <si>
    <t>Manse PP</t>
  </si>
  <si>
    <t>8.</t>
  </si>
  <si>
    <t>9.</t>
  </si>
  <si>
    <t>11.</t>
  </si>
  <si>
    <t>3.</t>
  </si>
  <si>
    <t>1.</t>
  </si>
  <si>
    <t>6.</t>
  </si>
  <si>
    <t>6.4.1980</t>
  </si>
  <si>
    <t>play off</t>
  </si>
  <si>
    <t>jatkosarja ja play off</t>
  </si>
  <si>
    <t>suomensarja</t>
  </si>
  <si>
    <t>Manse PP = Mansen Pesäpallo  (1978)</t>
  </si>
  <si>
    <t>ViPa = Vihdin Pallo  (1967)</t>
  </si>
  <si>
    <t>Pesäkarhut = Pesäkarhut, Pori  (1985)</t>
  </si>
  <si>
    <t>04.06. 1997  Manse PP - ViPa  2-1  (4-2, 1-7, 1-0)</t>
  </si>
  <si>
    <t xml:space="preserve">  17 v   1 kk 29 pv</t>
  </si>
  <si>
    <t>07.06. 1997  Manse PP - Roihu  2-1  (9-11, 6-4, 0-0, 2-1)</t>
  </si>
  <si>
    <t>2.  ottelu</t>
  </si>
  <si>
    <t xml:space="preserve">  17 v   2 kk   1 pv</t>
  </si>
  <si>
    <t>13.  ottelu</t>
  </si>
  <si>
    <t>02.08. 1997  SiiPe - Manse PP  0-2  (2-9, 3-4)</t>
  </si>
  <si>
    <t xml:space="preserve">  17 v   5 kk 27 pv</t>
  </si>
  <si>
    <t>Manse PP*</t>
  </si>
  <si>
    <t>Manse PP* = Manse PP, Tampere  (2005)</t>
  </si>
  <si>
    <t>Hannamari Laitinen os. Kaario</t>
  </si>
  <si>
    <t>L+T</t>
  </si>
  <si>
    <t>5.</t>
  </si>
  <si>
    <t>7.</t>
  </si>
  <si>
    <t>karsintasarja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</si>
  <si>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</si>
  <si>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</si>
  <si>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</si>
  <si>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</si>
  <si>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</si>
  <si>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</si>
  <si>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</si>
  <si>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</si>
  <si>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</si>
  <si>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</si>
  <si>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</si>
  <si>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</si>
  <si>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</si>
  <si>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2-0  (2-0, 8-5)</t>
  </si>
  <si>
    <t>Länsi</t>
  </si>
  <si>
    <t>2v</t>
  </si>
  <si>
    <t>Petri Kaijansinkko</t>
  </si>
  <si>
    <t>3270</t>
  </si>
  <si>
    <t>27.06. 1998  Sotkamo</t>
  </si>
  <si>
    <t>2-1  (5-4, 2-6, 0-0, 2-1)</t>
  </si>
  <si>
    <t>Tuomo Tallbacka</t>
  </si>
  <si>
    <t>4420</t>
  </si>
  <si>
    <t>14.07. 2001  Hamina</t>
  </si>
  <si>
    <t>2-1  (4-3, 2-4, 4-2)</t>
  </si>
  <si>
    <t>3v</t>
  </si>
  <si>
    <t>Jussi Viljanen</t>
  </si>
  <si>
    <t>3590</t>
  </si>
  <si>
    <t>29.06. 2002  Seinäjoki</t>
  </si>
  <si>
    <t>0-2  (2-3, 0-4)</t>
  </si>
  <si>
    <t>Jussi Järvinen</t>
  </si>
  <si>
    <t>3420</t>
  </si>
  <si>
    <t>18 v  2 kk  21 pv</t>
  </si>
  <si>
    <t>NAISET</t>
  </si>
  <si>
    <t xml:space="preserve"> ITÄ - LÄNSI - KORTTI</t>
  </si>
  <si>
    <t>jok</t>
  </si>
  <si>
    <t>B-TYTÖT</t>
  </si>
  <si>
    <t>17.08. 1997  Hyvinkää</t>
  </si>
  <si>
    <t>Pertti Kulmala</t>
  </si>
  <si>
    <t>2652</t>
  </si>
  <si>
    <t xml:space="preserve">  0-2  (0-6, 6-7)</t>
  </si>
  <si>
    <t>3p</t>
  </si>
  <si>
    <t>1/8</t>
  </si>
  <si>
    <t>0/3</t>
  </si>
  <si>
    <t>1/2</t>
  </si>
  <si>
    <t>0/2</t>
  </si>
  <si>
    <t>0/1</t>
  </si>
  <si>
    <t>1/4</t>
  </si>
  <si>
    <t>2/3</t>
  </si>
  <si>
    <t>1/1</t>
  </si>
  <si>
    <t>27.06. 2004  Hyvinkää</t>
  </si>
  <si>
    <t>9/10</t>
  </si>
  <si>
    <t>4/5</t>
  </si>
  <si>
    <t>2/2</t>
  </si>
  <si>
    <t>14/20</t>
  </si>
  <si>
    <t>3/7</t>
  </si>
  <si>
    <t>6/8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</si>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</sst>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5" borderId="3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3.140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18" width="5.7109375" style="89" customWidth="1"/>
    <col min="19" max="19" width="5.7109375" style="88" customWidth="1"/>
    <col min="20" max="20" width="0.7109375" style="37" customWidth="1"/>
    <col min="21" max="28" width="5.7109375" style="81" customWidth="1"/>
    <col min="29" max="32" width="5.7109375" style="26" customWidth="1"/>
    <col min="33" max="33" width="6.28515625" style="82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67</v>
      </c>
      <c r="C1" s="2"/>
      <c r="D1" s="3"/>
      <c r="E1" s="3"/>
      <c r="F1" s="4" t="s">
        <v>50</v>
      </c>
      <c r="G1" s="5"/>
      <c r="H1" s="6"/>
      <c r="I1" s="5"/>
      <c r="J1" s="5"/>
      <c r="K1" s="5"/>
      <c r="L1" s="3"/>
      <c r="M1" s="7"/>
      <c r="N1" s="7"/>
      <c r="O1" s="7"/>
      <c r="P1" s="87"/>
      <c r="Q1" s="87"/>
      <c r="R1" s="8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68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1997</v>
      </c>
      <c r="C4" s="27" t="s">
        <v>44</v>
      </c>
      <c r="D4" s="28" t="s">
        <v>43</v>
      </c>
      <c r="E4" s="27">
        <v>14</v>
      </c>
      <c r="F4" s="27">
        <v>0</v>
      </c>
      <c r="G4" s="27">
        <v>2</v>
      </c>
      <c r="H4" s="27">
        <v>7</v>
      </c>
      <c r="I4" s="27">
        <v>27</v>
      </c>
      <c r="J4" s="27">
        <v>20</v>
      </c>
      <c r="K4" s="27">
        <v>2</v>
      </c>
      <c r="L4" s="27">
        <v>3</v>
      </c>
      <c r="M4" s="27">
        <v>2</v>
      </c>
      <c r="N4" s="29">
        <v>0.46600000000000003</v>
      </c>
      <c r="O4" s="25">
        <f t="shared" ref="O4:O10" si="0">PRODUCT(I4/N4)</f>
        <v>57.939914163090123</v>
      </c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 t="s">
        <v>51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1998</v>
      </c>
      <c r="C5" s="27" t="s">
        <v>45</v>
      </c>
      <c r="D5" s="28" t="s">
        <v>43</v>
      </c>
      <c r="E5" s="27">
        <v>22</v>
      </c>
      <c r="F5" s="27">
        <v>2</v>
      </c>
      <c r="G5" s="27">
        <v>4</v>
      </c>
      <c r="H5" s="27">
        <v>18</v>
      </c>
      <c r="I5" s="27">
        <v>105</v>
      </c>
      <c r="J5" s="27">
        <v>29</v>
      </c>
      <c r="K5" s="27">
        <v>47</v>
      </c>
      <c r="L5" s="27">
        <v>23</v>
      </c>
      <c r="M5" s="27">
        <v>6</v>
      </c>
      <c r="N5" s="29">
        <v>0.64400000000000002</v>
      </c>
      <c r="O5" s="25">
        <f t="shared" si="0"/>
        <v>163.04347826086956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>
        <v>1</v>
      </c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1999</v>
      </c>
      <c r="C6" s="27" t="s">
        <v>47</v>
      </c>
      <c r="D6" s="28" t="s">
        <v>41</v>
      </c>
      <c r="E6" s="27">
        <v>22</v>
      </c>
      <c r="F6" s="27">
        <v>1</v>
      </c>
      <c r="G6" s="27">
        <v>6</v>
      </c>
      <c r="H6" s="27">
        <v>17</v>
      </c>
      <c r="I6" s="27">
        <v>91</v>
      </c>
      <c r="J6" s="27">
        <v>27</v>
      </c>
      <c r="K6" s="27">
        <v>37</v>
      </c>
      <c r="L6" s="27">
        <v>20</v>
      </c>
      <c r="M6" s="27">
        <v>7</v>
      </c>
      <c r="N6" s="29">
        <v>0.56599999999999995</v>
      </c>
      <c r="O6" s="25">
        <f t="shared" si="0"/>
        <v>160.77738515901061</v>
      </c>
      <c r="P6" s="19"/>
      <c r="Q6" s="19"/>
      <c r="R6" s="19"/>
      <c r="S6" s="19"/>
      <c r="T6" s="25"/>
      <c r="U6" s="27">
        <v>8</v>
      </c>
      <c r="V6" s="27">
        <v>0</v>
      </c>
      <c r="W6" s="27">
        <v>1</v>
      </c>
      <c r="X6" s="27">
        <v>10</v>
      </c>
      <c r="Y6" s="27">
        <v>30</v>
      </c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>
        <v>1</v>
      </c>
      <c r="AK6" s="14" t="s">
        <v>51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2000</v>
      </c>
      <c r="C7" s="27" t="s">
        <v>46</v>
      </c>
      <c r="D7" s="28" t="s">
        <v>43</v>
      </c>
      <c r="E7" s="27">
        <v>22</v>
      </c>
      <c r="F7" s="27">
        <v>1</v>
      </c>
      <c r="G7" s="27">
        <v>3</v>
      </c>
      <c r="H7" s="27">
        <v>24</v>
      </c>
      <c r="I7" s="27">
        <v>117</v>
      </c>
      <c r="J7" s="27">
        <v>43</v>
      </c>
      <c r="K7" s="27">
        <v>53</v>
      </c>
      <c r="L7" s="27">
        <v>17</v>
      </c>
      <c r="M7" s="27">
        <v>4</v>
      </c>
      <c r="N7" s="29">
        <v>0.65400000000000003</v>
      </c>
      <c r="O7" s="25">
        <f t="shared" si="0"/>
        <v>178.89908256880733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30">
        <v>7</v>
      </c>
      <c r="AA7" s="30">
        <v>0</v>
      </c>
      <c r="AB7" s="30">
        <v>0</v>
      </c>
      <c r="AC7" s="30">
        <v>16</v>
      </c>
      <c r="AD7" s="30">
        <v>36</v>
      </c>
      <c r="AE7" s="27"/>
      <c r="AF7" s="27"/>
      <c r="AG7" s="27"/>
      <c r="AH7" s="27"/>
      <c r="AI7" s="27"/>
      <c r="AJ7" s="27"/>
      <c r="AK7" s="90" t="s">
        <v>71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2001</v>
      </c>
      <c r="C8" s="27" t="s">
        <v>47</v>
      </c>
      <c r="D8" s="28" t="s">
        <v>42</v>
      </c>
      <c r="E8" s="27">
        <v>23</v>
      </c>
      <c r="F8" s="27">
        <v>1</v>
      </c>
      <c r="G8" s="27">
        <v>1</v>
      </c>
      <c r="H8" s="27">
        <v>45</v>
      </c>
      <c r="I8" s="27">
        <v>128</v>
      </c>
      <c r="J8" s="27">
        <v>20</v>
      </c>
      <c r="K8" s="27">
        <v>89</v>
      </c>
      <c r="L8" s="27">
        <v>17</v>
      </c>
      <c r="M8" s="27">
        <v>2</v>
      </c>
      <c r="N8" s="29">
        <v>0.76700000000000002</v>
      </c>
      <c r="O8" s="25">
        <f t="shared" si="0"/>
        <v>166.88396349413298</v>
      </c>
      <c r="P8" s="19"/>
      <c r="Q8" s="19" t="s">
        <v>44</v>
      </c>
      <c r="R8" s="19"/>
      <c r="S8" s="19"/>
      <c r="T8" s="25"/>
      <c r="U8" s="27">
        <v>8</v>
      </c>
      <c r="V8" s="27">
        <v>0</v>
      </c>
      <c r="W8" s="27">
        <v>1</v>
      </c>
      <c r="X8" s="27">
        <v>11</v>
      </c>
      <c r="Y8" s="27">
        <v>34</v>
      </c>
      <c r="Z8" s="30"/>
      <c r="AA8" s="30"/>
      <c r="AB8" s="30"/>
      <c r="AC8" s="30"/>
      <c r="AD8" s="30"/>
      <c r="AE8" s="27">
        <v>1</v>
      </c>
      <c r="AF8" s="27"/>
      <c r="AG8" s="27"/>
      <c r="AH8" s="27"/>
      <c r="AI8" s="27"/>
      <c r="AJ8" s="27">
        <v>1</v>
      </c>
      <c r="AK8" s="14" t="s">
        <v>51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2002</v>
      </c>
      <c r="C9" s="27" t="s">
        <v>48</v>
      </c>
      <c r="D9" s="28" t="s">
        <v>42</v>
      </c>
      <c r="E9" s="27">
        <v>24</v>
      </c>
      <c r="F9" s="27">
        <v>2</v>
      </c>
      <c r="G9" s="27">
        <v>2</v>
      </c>
      <c r="H9" s="27">
        <v>42</v>
      </c>
      <c r="I9" s="27">
        <v>119</v>
      </c>
      <c r="J9" s="27">
        <v>26</v>
      </c>
      <c r="K9" s="27">
        <v>77</v>
      </c>
      <c r="L9" s="27">
        <v>12</v>
      </c>
      <c r="M9" s="27">
        <v>4</v>
      </c>
      <c r="N9" s="29">
        <v>0.753</v>
      </c>
      <c r="O9" s="25">
        <f t="shared" si="0"/>
        <v>158.03452855245683</v>
      </c>
      <c r="P9" s="19"/>
      <c r="Q9" s="19" t="s">
        <v>70</v>
      </c>
      <c r="R9" s="19"/>
      <c r="S9" s="19"/>
      <c r="T9" s="25"/>
      <c r="U9" s="27">
        <v>12</v>
      </c>
      <c r="V9" s="27">
        <v>1</v>
      </c>
      <c r="W9" s="27">
        <v>1</v>
      </c>
      <c r="X9" s="27">
        <v>25</v>
      </c>
      <c r="Y9" s="27">
        <v>50</v>
      </c>
      <c r="Z9" s="30"/>
      <c r="AA9" s="30"/>
      <c r="AB9" s="30"/>
      <c r="AC9" s="30"/>
      <c r="AD9" s="30"/>
      <c r="AE9" s="27">
        <v>1</v>
      </c>
      <c r="AF9" s="27"/>
      <c r="AG9" s="27">
        <v>1</v>
      </c>
      <c r="AH9" s="27">
        <v>1</v>
      </c>
      <c r="AI9" s="27"/>
      <c r="AJ9" s="27"/>
      <c r="AK9" s="14" t="s">
        <v>51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2003</v>
      </c>
      <c r="C10" s="27" t="s">
        <v>49</v>
      </c>
      <c r="D10" s="28" t="s">
        <v>42</v>
      </c>
      <c r="E10" s="27">
        <v>20</v>
      </c>
      <c r="F10" s="27">
        <v>2</v>
      </c>
      <c r="G10" s="27">
        <v>3</v>
      </c>
      <c r="H10" s="27">
        <v>31</v>
      </c>
      <c r="I10" s="27">
        <v>102</v>
      </c>
      <c r="J10" s="27">
        <v>20</v>
      </c>
      <c r="K10" s="27">
        <v>58</v>
      </c>
      <c r="L10" s="27">
        <v>19</v>
      </c>
      <c r="M10" s="27">
        <v>5</v>
      </c>
      <c r="N10" s="29">
        <v>0.61499999999999999</v>
      </c>
      <c r="O10" s="25">
        <f t="shared" si="0"/>
        <v>165.85365853658536</v>
      </c>
      <c r="P10" s="19"/>
      <c r="Q10" s="19"/>
      <c r="R10" s="19"/>
      <c r="S10" s="19"/>
      <c r="T10" s="25" t="e">
        <f t="shared" ref="T10:T15" si="1">PRODUCT(L10/S10)</f>
        <v>#DIV/0!</v>
      </c>
      <c r="U10" s="27">
        <v>4</v>
      </c>
      <c r="V10" s="27">
        <v>0</v>
      </c>
      <c r="W10" s="27">
        <v>0</v>
      </c>
      <c r="X10" s="27">
        <v>2</v>
      </c>
      <c r="Y10" s="27">
        <v>10</v>
      </c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 t="s">
        <v>51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2004</v>
      </c>
      <c r="C11" s="27" t="s">
        <v>47</v>
      </c>
      <c r="D11" s="28" t="s">
        <v>42</v>
      </c>
      <c r="E11" s="27">
        <v>20</v>
      </c>
      <c r="F11" s="27">
        <v>1</v>
      </c>
      <c r="G11" s="27">
        <v>3</v>
      </c>
      <c r="H11" s="27">
        <v>35</v>
      </c>
      <c r="I11" s="27">
        <v>110</v>
      </c>
      <c r="J11" s="27">
        <v>23</v>
      </c>
      <c r="K11" s="27">
        <v>66</v>
      </c>
      <c r="L11" s="27">
        <v>17</v>
      </c>
      <c r="M11" s="27">
        <v>4</v>
      </c>
      <c r="N11" s="29">
        <v>0.69199999999999995</v>
      </c>
      <c r="O11" s="25">
        <f>PRODUCT(I11/N11)</f>
        <v>158.95953757225433</v>
      </c>
      <c r="P11" s="19"/>
      <c r="Q11" s="19" t="s">
        <v>69</v>
      </c>
      <c r="R11" s="19"/>
      <c r="S11" s="19" t="s">
        <v>44</v>
      </c>
      <c r="T11" s="25" t="e">
        <f t="shared" si="1"/>
        <v>#VALUE!</v>
      </c>
      <c r="U11" s="27">
        <v>14</v>
      </c>
      <c r="V11" s="27">
        <v>0</v>
      </c>
      <c r="W11" s="27">
        <v>2</v>
      </c>
      <c r="X11" s="27">
        <v>21</v>
      </c>
      <c r="Y11" s="27">
        <v>58</v>
      </c>
      <c r="Z11" s="30"/>
      <c r="AA11" s="30"/>
      <c r="AB11" s="30"/>
      <c r="AC11" s="30"/>
      <c r="AD11" s="30"/>
      <c r="AE11" s="27">
        <v>1</v>
      </c>
      <c r="AF11" s="27"/>
      <c r="AG11" s="27"/>
      <c r="AH11" s="27"/>
      <c r="AI11" s="27"/>
      <c r="AJ11" s="27">
        <v>1</v>
      </c>
      <c r="AK11" s="14" t="s">
        <v>52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2005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/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2006</v>
      </c>
      <c r="C13" s="27"/>
      <c r="D13" s="28"/>
      <c r="E13" s="27"/>
      <c r="F13" s="27"/>
      <c r="G13" s="27"/>
      <c r="H13" s="27"/>
      <c r="I13" s="27"/>
      <c r="J13" s="27"/>
      <c r="K13" s="27"/>
      <c r="L13" s="27"/>
      <c r="M13" s="27"/>
      <c r="N13" s="29"/>
      <c r="O13" s="25"/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30"/>
      <c r="AA13" s="30"/>
      <c r="AB13" s="30"/>
      <c r="AC13" s="30"/>
      <c r="AD13" s="30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83">
        <v>2007</v>
      </c>
      <c r="C14" s="83"/>
      <c r="D14" s="84" t="s">
        <v>65</v>
      </c>
      <c r="E14" s="83"/>
      <c r="F14" s="86" t="s">
        <v>53</v>
      </c>
      <c r="G14" s="83"/>
      <c r="H14" s="83"/>
      <c r="I14" s="83"/>
      <c r="J14" s="83"/>
      <c r="K14" s="83"/>
      <c r="L14" s="83"/>
      <c r="M14" s="83"/>
      <c r="N14" s="85"/>
      <c r="O14" s="25"/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 t="shared" ref="E15:M15" si="2">SUM(E4:E14)</f>
        <v>167</v>
      </c>
      <c r="F15" s="19">
        <f t="shared" si="2"/>
        <v>10</v>
      </c>
      <c r="G15" s="19">
        <f t="shared" si="2"/>
        <v>24</v>
      </c>
      <c r="H15" s="19">
        <f t="shared" si="2"/>
        <v>219</v>
      </c>
      <c r="I15" s="19">
        <f t="shared" si="2"/>
        <v>799</v>
      </c>
      <c r="J15" s="19">
        <f t="shared" si="2"/>
        <v>208</v>
      </c>
      <c r="K15" s="19">
        <f t="shared" si="2"/>
        <v>429</v>
      </c>
      <c r="L15" s="19">
        <f t="shared" si="2"/>
        <v>128</v>
      </c>
      <c r="M15" s="19">
        <f t="shared" si="2"/>
        <v>34</v>
      </c>
      <c r="N15" s="31">
        <f>PRODUCT(I15/O15)</f>
        <v>0.66011696885808679</v>
      </c>
      <c r="O15" s="32">
        <f t="shared" ref="O15:AJ15" si="3">SUM(O4:O14)</f>
        <v>1210.3915483072069</v>
      </c>
      <c r="P15" s="19"/>
      <c r="Q15" s="19"/>
      <c r="R15" s="19"/>
      <c r="S15" s="19"/>
      <c r="T15" s="25" t="e">
        <f t="shared" si="1"/>
        <v>#DIV/0!</v>
      </c>
      <c r="U15" s="19">
        <f t="shared" si="3"/>
        <v>46</v>
      </c>
      <c r="V15" s="19">
        <f t="shared" si="3"/>
        <v>1</v>
      </c>
      <c r="W15" s="19">
        <f t="shared" si="3"/>
        <v>5</v>
      </c>
      <c r="X15" s="19">
        <f t="shared" si="3"/>
        <v>69</v>
      </c>
      <c r="Y15" s="19">
        <f t="shared" si="3"/>
        <v>182</v>
      </c>
      <c r="Z15" s="19">
        <f t="shared" si="3"/>
        <v>7</v>
      </c>
      <c r="AA15" s="19">
        <f t="shared" si="3"/>
        <v>0</v>
      </c>
      <c r="AB15" s="19">
        <f t="shared" si="3"/>
        <v>0</v>
      </c>
      <c r="AC15" s="19">
        <f t="shared" si="3"/>
        <v>16</v>
      </c>
      <c r="AD15" s="19">
        <f t="shared" si="3"/>
        <v>36</v>
      </c>
      <c r="AE15" s="19">
        <f t="shared" si="3"/>
        <v>4</v>
      </c>
      <c r="AF15" s="19">
        <f t="shared" si="3"/>
        <v>0</v>
      </c>
      <c r="AG15" s="19">
        <f t="shared" si="3"/>
        <v>1</v>
      </c>
      <c r="AH15" s="19">
        <f t="shared" si="3"/>
        <v>1</v>
      </c>
      <c r="AI15" s="19">
        <f t="shared" si="3"/>
        <v>0</v>
      </c>
      <c r="AJ15" s="19">
        <f t="shared" si="3"/>
        <v>3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8" t="s">
        <v>2</v>
      </c>
      <c r="C16" s="33"/>
      <c r="D16" s="34">
        <f>SUM(F15:H15)+((I15-F15-G15)/3)+(E15/3)+(AE15*25)+(AF15*25)+(AG15*10)+(AH15*25)+(AI15*20)+(AJ15*15)</f>
        <v>743.66666666666663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5"/>
      <c r="AH16" s="1"/>
      <c r="AI16" s="36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5"/>
      <c r="AH17" s="1"/>
      <c r="AI17" s="1"/>
      <c r="AJ17" s="1"/>
      <c r="AK17" s="39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16</v>
      </c>
      <c r="C18" s="40"/>
      <c r="D18" s="4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1" t="s">
        <v>38</v>
      </c>
      <c r="O18" s="25"/>
      <c r="P18" s="41" t="s">
        <v>33</v>
      </c>
      <c r="Q18" s="13"/>
      <c r="R18" s="13"/>
      <c r="S18" s="13"/>
      <c r="T18" s="42"/>
      <c r="U18" s="42"/>
      <c r="V18" s="42"/>
      <c r="W18" s="42"/>
      <c r="X18" s="42"/>
      <c r="Y18" s="13"/>
      <c r="Z18" s="13"/>
      <c r="AA18" s="13"/>
      <c r="AB18" s="12"/>
      <c r="AC18" s="13"/>
      <c r="AD18" s="13"/>
      <c r="AE18" s="13"/>
      <c r="AF18" s="13"/>
      <c r="AG18" s="12"/>
      <c r="AH18" s="13"/>
      <c r="AI18" s="13"/>
      <c r="AJ18" s="13"/>
      <c r="AK18" s="43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1" t="s">
        <v>17</v>
      </c>
      <c r="C19" s="13"/>
      <c r="D19" s="44"/>
      <c r="E19" s="27">
        <f>PRODUCT(E15)</f>
        <v>167</v>
      </c>
      <c r="F19" s="27">
        <f>PRODUCT(F15)</f>
        <v>10</v>
      </c>
      <c r="G19" s="27">
        <f>PRODUCT(G15)</f>
        <v>24</v>
      </c>
      <c r="H19" s="27">
        <f>PRODUCT(H15)</f>
        <v>219</v>
      </c>
      <c r="I19" s="27">
        <f>PRODUCT(I15)</f>
        <v>799</v>
      </c>
      <c r="J19" s="1"/>
      <c r="K19" s="45">
        <f>PRODUCT((F19+G19)/E19)</f>
        <v>0.20359281437125748</v>
      </c>
      <c r="L19" s="45">
        <f>PRODUCT(H19/E19)</f>
        <v>1.311377245508982</v>
      </c>
      <c r="M19" s="45">
        <f>PRODUCT(I19/E19)</f>
        <v>4.7844311377245505</v>
      </c>
      <c r="N19" s="29">
        <f>PRODUCT(N15)</f>
        <v>0.66011696885808679</v>
      </c>
      <c r="O19" s="25">
        <f>PRODUCT(O15)</f>
        <v>1210.3915483072069</v>
      </c>
      <c r="P19" s="46" t="s">
        <v>34</v>
      </c>
      <c r="Q19" s="47"/>
      <c r="R19" s="47"/>
      <c r="S19" s="48" t="s">
        <v>57</v>
      </c>
      <c r="T19" s="48"/>
      <c r="U19" s="48"/>
      <c r="V19" s="48"/>
      <c r="W19" s="48"/>
      <c r="X19" s="48"/>
      <c r="Y19" s="48"/>
      <c r="Z19" s="48"/>
      <c r="AA19" s="48"/>
      <c r="AB19" s="49"/>
      <c r="AC19" s="48"/>
      <c r="AD19" s="50" t="s">
        <v>39</v>
      </c>
      <c r="AE19" s="48"/>
      <c r="AF19" s="48" t="s">
        <v>58</v>
      </c>
      <c r="AG19" s="49"/>
      <c r="AH19" s="48"/>
      <c r="AI19" s="48"/>
      <c r="AJ19" s="50"/>
      <c r="AK19" s="5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2" t="s">
        <v>18</v>
      </c>
      <c r="C20" s="53"/>
      <c r="D20" s="54"/>
      <c r="E20" s="27">
        <f>PRODUCT(U15)</f>
        <v>46</v>
      </c>
      <c r="F20" s="27">
        <f>PRODUCT(V15)</f>
        <v>1</v>
      </c>
      <c r="G20" s="27">
        <f>PRODUCT(W15)</f>
        <v>5</v>
      </c>
      <c r="H20" s="27">
        <f>PRODUCT(X15)</f>
        <v>69</v>
      </c>
      <c r="I20" s="27">
        <f>PRODUCT(Y15)</f>
        <v>182</v>
      </c>
      <c r="J20" s="1"/>
      <c r="K20" s="45">
        <f>PRODUCT((F20+G20)/E20)</f>
        <v>0.13043478260869565</v>
      </c>
      <c r="L20" s="45">
        <f>PRODUCT(H20/E20)</f>
        <v>1.5</v>
      </c>
      <c r="M20" s="45">
        <f>PRODUCT(I20/E20)</f>
        <v>3.9565217391304346</v>
      </c>
      <c r="N20" s="29">
        <f>PRODUCT(I20/O20)</f>
        <v>0.60666666666666669</v>
      </c>
      <c r="O20" s="55">
        <v>300</v>
      </c>
      <c r="P20" s="56" t="s">
        <v>35</v>
      </c>
      <c r="Q20" s="57"/>
      <c r="R20" s="57"/>
      <c r="S20" s="58" t="s">
        <v>63</v>
      </c>
      <c r="T20" s="58"/>
      <c r="U20" s="58"/>
      <c r="V20" s="58"/>
      <c r="W20" s="58"/>
      <c r="X20" s="58"/>
      <c r="Y20" s="58"/>
      <c r="Z20" s="58"/>
      <c r="AA20" s="58"/>
      <c r="AB20" s="59"/>
      <c r="AC20" s="58"/>
      <c r="AD20" s="60" t="s">
        <v>62</v>
      </c>
      <c r="AE20" s="58"/>
      <c r="AF20" s="58" t="s">
        <v>64</v>
      </c>
      <c r="AG20" s="59"/>
      <c r="AH20" s="58"/>
      <c r="AI20" s="58"/>
      <c r="AJ20" s="60"/>
      <c r="AK20" s="6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2" t="s">
        <v>19</v>
      </c>
      <c r="C21" s="63"/>
      <c r="D21" s="64"/>
      <c r="E21" s="30">
        <f>PRODUCT(Z15)</f>
        <v>7</v>
      </c>
      <c r="F21" s="30">
        <f>PRODUCT(AA15)</f>
        <v>0</v>
      </c>
      <c r="G21" s="30">
        <f>PRODUCT(AB15)</f>
        <v>0</v>
      </c>
      <c r="H21" s="30">
        <f>PRODUCT(AC15)</f>
        <v>16</v>
      </c>
      <c r="I21" s="30">
        <f>PRODUCT(AD15)</f>
        <v>36</v>
      </c>
      <c r="J21" s="1"/>
      <c r="K21" s="65">
        <f>PRODUCT((F21+G21)/E21)</f>
        <v>0</v>
      </c>
      <c r="L21" s="65">
        <f>PRODUCT(H21/E21)</f>
        <v>2.2857142857142856</v>
      </c>
      <c r="M21" s="65">
        <f>PRODUCT(I21/E21)</f>
        <v>5.1428571428571432</v>
      </c>
      <c r="N21" s="66"/>
      <c r="O21" s="25">
        <v>0</v>
      </c>
      <c r="P21" s="56" t="s">
        <v>36</v>
      </c>
      <c r="Q21" s="57"/>
      <c r="R21" s="57"/>
      <c r="S21" s="58" t="s">
        <v>59</v>
      </c>
      <c r="T21" s="58"/>
      <c r="U21" s="58"/>
      <c r="V21" s="58"/>
      <c r="W21" s="58"/>
      <c r="X21" s="58"/>
      <c r="Y21" s="58"/>
      <c r="Z21" s="58"/>
      <c r="AA21" s="58"/>
      <c r="AB21" s="59"/>
      <c r="AC21" s="58"/>
      <c r="AD21" s="60" t="s">
        <v>60</v>
      </c>
      <c r="AE21" s="58"/>
      <c r="AF21" s="58" t="s">
        <v>61</v>
      </c>
      <c r="AG21" s="59"/>
      <c r="AH21" s="58"/>
      <c r="AI21" s="58"/>
      <c r="AJ21" s="60"/>
      <c r="AK21" s="6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67" t="s">
        <v>20</v>
      </c>
      <c r="C22" s="68"/>
      <c r="D22" s="69"/>
      <c r="E22" s="19">
        <f>SUM(E19:E21)</f>
        <v>220</v>
      </c>
      <c r="F22" s="19">
        <f>SUM(F19:F21)</f>
        <v>11</v>
      </c>
      <c r="G22" s="19">
        <f>SUM(G19:G21)</f>
        <v>29</v>
      </c>
      <c r="H22" s="19">
        <f>SUM(H19:H21)</f>
        <v>304</v>
      </c>
      <c r="I22" s="19">
        <f>SUM(I19:I21)</f>
        <v>1017</v>
      </c>
      <c r="J22" s="1"/>
      <c r="K22" s="70">
        <f>PRODUCT((F22+G22)/E22)</f>
        <v>0.18181818181818182</v>
      </c>
      <c r="L22" s="70">
        <f>PRODUCT(H22/E22)</f>
        <v>1.3818181818181818</v>
      </c>
      <c r="M22" s="70">
        <f>PRODUCT(I22/E22)</f>
        <v>4.622727272727273</v>
      </c>
      <c r="N22" s="31"/>
      <c r="O22" s="25">
        <f>SUM(O19:O21)</f>
        <v>1510.3915483072069</v>
      </c>
      <c r="P22" s="71" t="s">
        <v>37</v>
      </c>
      <c r="Q22" s="72"/>
      <c r="R22" s="72"/>
      <c r="S22" s="73"/>
      <c r="T22" s="73"/>
      <c r="U22" s="73"/>
      <c r="V22" s="73"/>
      <c r="W22" s="73"/>
      <c r="X22" s="73"/>
      <c r="Y22" s="73"/>
      <c r="Z22" s="73"/>
      <c r="AA22" s="73"/>
      <c r="AB22" s="74"/>
      <c r="AC22" s="73"/>
      <c r="AD22" s="75"/>
      <c r="AE22" s="73"/>
      <c r="AF22" s="73"/>
      <c r="AG22" s="74"/>
      <c r="AH22" s="73"/>
      <c r="AI22" s="73"/>
      <c r="AJ22" s="75"/>
      <c r="AK22" s="76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5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 t="s">
        <v>40</v>
      </c>
      <c r="C24" s="1"/>
      <c r="D24" s="1" t="s">
        <v>54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5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55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5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56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5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66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5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5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9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78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5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5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77"/>
      <c r="Q31" s="77"/>
      <c r="R31" s="77"/>
      <c r="S31" s="77"/>
      <c r="T31" s="77"/>
      <c r="U31" s="1"/>
      <c r="V31" s="38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77"/>
      <c r="Q32" s="77"/>
      <c r="R32" s="77"/>
      <c r="S32" s="77"/>
      <c r="T32" s="77"/>
      <c r="U32" s="1"/>
      <c r="V32" s="38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79"/>
      <c r="AN37" s="79"/>
      <c r="AO37" s="79"/>
      <c r="AP37" s="79"/>
      <c r="AQ37" s="7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79"/>
      <c r="AN38" s="79"/>
      <c r="AO38" s="79"/>
      <c r="AP38" s="79"/>
      <c r="AQ38" s="7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 x14ac:dyDescent="0.25">
      <c r="P66" s="9"/>
      <c r="Q66" s="9"/>
      <c r="R66" s="9"/>
      <c r="S66" s="1"/>
      <c r="T66" s="25"/>
    </row>
    <row r="67" spans="1:38" ht="15" customHeight="1" x14ac:dyDescent="0.25">
      <c r="P67" s="9"/>
      <c r="Q67" s="9"/>
      <c r="R67" s="9"/>
      <c r="S67" s="1"/>
      <c r="T67" s="25"/>
    </row>
    <row r="68" spans="1:38" ht="15" customHeight="1" x14ac:dyDescent="0.25">
      <c r="P68" s="9"/>
      <c r="Q68" s="9"/>
      <c r="R68" s="9"/>
      <c r="S68" s="1"/>
      <c r="T68" s="25"/>
    </row>
    <row r="69" spans="1:38" ht="15" customHeight="1" x14ac:dyDescent="0.25">
      <c r="P69" s="9"/>
      <c r="Q69" s="9"/>
      <c r="R69" s="9"/>
      <c r="S69" s="1"/>
      <c r="T69" s="25"/>
    </row>
    <row r="70" spans="1:38" ht="15" customHeight="1" x14ac:dyDescent="0.25">
      <c r="P70" s="9"/>
      <c r="Q70" s="9"/>
      <c r="R70" s="9"/>
      <c r="S70" s="1"/>
      <c r="T70" s="25"/>
    </row>
    <row r="71" spans="1:38" ht="15" customHeight="1" x14ac:dyDescent="0.25">
      <c r="P71" s="9"/>
      <c r="Q71" s="9"/>
      <c r="R71" s="9"/>
      <c r="S71" s="1"/>
      <c r="T71" s="25"/>
    </row>
    <row r="72" spans="1:38" ht="15" customHeight="1" x14ac:dyDescent="0.25">
      <c r="P72" s="9"/>
      <c r="Q72" s="9"/>
      <c r="R72" s="9"/>
      <c r="S72" s="1"/>
      <c r="T72" s="25"/>
    </row>
    <row r="73" spans="1:38" ht="15" customHeight="1" x14ac:dyDescent="0.25">
      <c r="P73" s="9"/>
      <c r="Q73" s="9"/>
      <c r="R73" s="9"/>
      <c r="S73" s="1"/>
      <c r="T73" s="25"/>
    </row>
    <row r="74" spans="1:38" ht="15" customHeight="1" x14ac:dyDescent="0.25">
      <c r="P74" s="9"/>
      <c r="Q74" s="9"/>
      <c r="R74" s="9"/>
      <c r="S74" s="1"/>
      <c r="T74" s="25"/>
    </row>
    <row r="75" spans="1:38" ht="15" customHeight="1" x14ac:dyDescent="0.25">
      <c r="P75" s="9"/>
      <c r="Q75" s="9"/>
      <c r="R75" s="9"/>
      <c r="S75" s="1"/>
      <c r="T75" s="25"/>
    </row>
    <row r="76" spans="1:38" ht="15" customHeight="1" x14ac:dyDescent="0.25">
      <c r="P76" s="9"/>
      <c r="Q76" s="9"/>
      <c r="R76" s="9"/>
      <c r="S76" s="1"/>
      <c r="T76" s="25"/>
    </row>
    <row r="77" spans="1:38" ht="15" customHeight="1" x14ac:dyDescent="0.25">
      <c r="P77" s="9"/>
      <c r="Q77" s="9"/>
      <c r="R77" s="9"/>
      <c r="S77" s="1"/>
      <c r="T77" s="25"/>
    </row>
    <row r="78" spans="1:38" ht="15" customHeight="1" x14ac:dyDescent="0.25">
      <c r="P78" s="9"/>
      <c r="Q78" s="9"/>
      <c r="R78" s="9"/>
      <c r="S78" s="1"/>
      <c r="T78" s="25"/>
    </row>
    <row r="79" spans="1:38" ht="15" customHeight="1" x14ac:dyDescent="0.25">
      <c r="P79" s="9"/>
      <c r="Q79" s="9"/>
      <c r="R79" s="9"/>
      <c r="S79" s="1"/>
      <c r="T79" s="25"/>
    </row>
    <row r="80" spans="1:38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1.5703125" style="124" customWidth="1"/>
    <col min="3" max="3" width="23" style="88" customWidth="1"/>
    <col min="4" max="4" width="10.5703125" style="125" customWidth="1"/>
    <col min="5" max="5" width="14.42578125" style="125" customWidth="1"/>
    <col min="6" max="6" width="0.7109375" style="37" customWidth="1"/>
    <col min="7" max="11" width="4.7109375" style="88" customWidth="1"/>
    <col min="12" max="12" width="6.28515625" style="88" customWidth="1"/>
    <col min="13" max="16" width="4.7109375" style="88" customWidth="1"/>
    <col min="17" max="21" width="6.7109375" style="144" customWidth="1"/>
    <col min="22" max="22" width="11" style="88" customWidth="1"/>
    <col min="23" max="23" width="24.140625" style="125" customWidth="1"/>
    <col min="24" max="24" width="9.42578125" style="88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6" t="s">
        <v>105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37"/>
      <c r="R1" s="137"/>
      <c r="S1" s="137"/>
      <c r="T1" s="137"/>
      <c r="U1" s="137"/>
      <c r="V1" s="91"/>
      <c r="W1" s="92"/>
      <c r="X1" s="93"/>
      <c r="Y1" s="94"/>
      <c r="Z1" s="94"/>
      <c r="AA1" s="94"/>
      <c r="AB1" s="94"/>
      <c r="AC1" s="94"/>
      <c r="AD1" s="94"/>
    </row>
    <row r="2" spans="1:30" x14ac:dyDescent="0.25">
      <c r="A2" s="9"/>
      <c r="B2" s="11" t="s">
        <v>67</v>
      </c>
      <c r="C2" s="4" t="s">
        <v>50</v>
      </c>
      <c r="D2" s="12"/>
      <c r="E2" s="12"/>
      <c r="F2" s="96"/>
      <c r="G2" s="95"/>
      <c r="H2" s="12"/>
      <c r="I2" s="12"/>
      <c r="J2" s="12"/>
      <c r="K2" s="12"/>
      <c r="L2" s="12"/>
      <c r="M2" s="12"/>
      <c r="N2" s="12"/>
      <c r="O2" s="12"/>
      <c r="P2" s="12"/>
      <c r="Q2" s="138"/>
      <c r="R2" s="138"/>
      <c r="S2" s="138"/>
      <c r="T2" s="138"/>
      <c r="U2" s="138"/>
      <c r="V2" s="12"/>
      <c r="W2" s="95"/>
      <c r="X2" s="43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104</v>
      </c>
      <c r="C3" s="23" t="s">
        <v>72</v>
      </c>
      <c r="D3" s="98" t="s">
        <v>73</v>
      </c>
      <c r="E3" s="99" t="s">
        <v>1</v>
      </c>
      <c r="F3" s="25"/>
      <c r="G3" s="100" t="s">
        <v>74</v>
      </c>
      <c r="H3" s="101" t="s">
        <v>75</v>
      </c>
      <c r="I3" s="101" t="s">
        <v>31</v>
      </c>
      <c r="J3" s="18" t="s">
        <v>76</v>
      </c>
      <c r="K3" s="102" t="s">
        <v>77</v>
      </c>
      <c r="L3" s="102" t="s">
        <v>78</v>
      </c>
      <c r="M3" s="100" t="s">
        <v>79</v>
      </c>
      <c r="N3" s="100" t="s">
        <v>30</v>
      </c>
      <c r="O3" s="101" t="s">
        <v>80</v>
      </c>
      <c r="P3" s="100" t="s">
        <v>75</v>
      </c>
      <c r="Q3" s="139" t="s">
        <v>3</v>
      </c>
      <c r="R3" s="139">
        <v>1</v>
      </c>
      <c r="S3" s="139">
        <v>2</v>
      </c>
      <c r="T3" s="139">
        <v>3</v>
      </c>
      <c r="U3" s="139" t="s">
        <v>81</v>
      </c>
      <c r="V3" s="18" t="s">
        <v>21</v>
      </c>
      <c r="W3" s="17" t="s">
        <v>82</v>
      </c>
      <c r="X3" s="17" t="s">
        <v>83</v>
      </c>
      <c r="Y3" s="94"/>
      <c r="Z3" s="94"/>
      <c r="AA3" s="94"/>
      <c r="AB3" s="94"/>
      <c r="AC3" s="94"/>
      <c r="AD3" s="94"/>
    </row>
    <row r="4" spans="1:30" x14ac:dyDescent="0.25">
      <c r="A4" s="127"/>
      <c r="B4" s="153" t="s">
        <v>90</v>
      </c>
      <c r="C4" s="128" t="s">
        <v>91</v>
      </c>
      <c r="D4" s="129" t="s">
        <v>86</v>
      </c>
      <c r="E4" s="130" t="s">
        <v>42</v>
      </c>
      <c r="F4" s="155"/>
      <c r="G4" s="131">
        <v>1</v>
      </c>
      <c r="H4" s="132"/>
      <c r="I4" s="132"/>
      <c r="J4" s="133"/>
      <c r="K4" s="133" t="s">
        <v>106</v>
      </c>
      <c r="L4" s="133"/>
      <c r="M4" s="133">
        <v>1</v>
      </c>
      <c r="N4" s="131"/>
      <c r="O4" s="132"/>
      <c r="P4" s="131">
        <v>1</v>
      </c>
      <c r="Q4" s="140" t="s">
        <v>118</v>
      </c>
      <c r="R4" s="140" t="s">
        <v>118</v>
      </c>
      <c r="S4" s="140"/>
      <c r="T4" s="140"/>
      <c r="U4" s="140"/>
      <c r="V4" s="134">
        <v>0.25</v>
      </c>
      <c r="W4" s="128" t="s">
        <v>92</v>
      </c>
      <c r="X4" s="135" t="s">
        <v>93</v>
      </c>
      <c r="Y4" s="94"/>
      <c r="Z4" s="94"/>
      <c r="AA4" s="94"/>
      <c r="AB4" s="94"/>
      <c r="AC4" s="94"/>
      <c r="AD4" s="94"/>
    </row>
    <row r="5" spans="1:30" x14ac:dyDescent="0.25">
      <c r="A5" s="127"/>
      <c r="B5" s="129" t="s">
        <v>94</v>
      </c>
      <c r="C5" s="128" t="s">
        <v>95</v>
      </c>
      <c r="D5" s="129" t="s">
        <v>86</v>
      </c>
      <c r="E5" s="130" t="s">
        <v>42</v>
      </c>
      <c r="F5" s="155"/>
      <c r="G5" s="131"/>
      <c r="H5" s="132"/>
      <c r="I5" s="131">
        <v>1</v>
      </c>
      <c r="J5" s="133" t="s">
        <v>96</v>
      </c>
      <c r="K5" s="133">
        <v>6</v>
      </c>
      <c r="L5" s="133"/>
      <c r="M5" s="133">
        <v>1</v>
      </c>
      <c r="N5" s="131"/>
      <c r="O5" s="132"/>
      <c r="P5" s="131"/>
      <c r="Q5" s="140" t="s">
        <v>119</v>
      </c>
      <c r="R5" s="140" t="s">
        <v>115</v>
      </c>
      <c r="S5" s="140" t="s">
        <v>120</v>
      </c>
      <c r="T5" s="140"/>
      <c r="U5" s="140"/>
      <c r="V5" s="134">
        <v>0.66666666666666663</v>
      </c>
      <c r="W5" s="128" t="s">
        <v>97</v>
      </c>
      <c r="X5" s="135" t="s">
        <v>98</v>
      </c>
      <c r="Y5" s="94"/>
      <c r="Z5" s="94"/>
      <c r="AA5" s="94"/>
      <c r="AB5" s="94"/>
      <c r="AC5" s="94"/>
      <c r="AD5" s="94"/>
    </row>
    <row r="6" spans="1:30" x14ac:dyDescent="0.25">
      <c r="A6" s="127"/>
      <c r="B6" s="153" t="s">
        <v>99</v>
      </c>
      <c r="C6" s="128" t="s">
        <v>100</v>
      </c>
      <c r="D6" s="129" t="s">
        <v>86</v>
      </c>
      <c r="E6" s="130" t="s">
        <v>42</v>
      </c>
      <c r="F6" s="155"/>
      <c r="G6" s="131">
        <v>1</v>
      </c>
      <c r="H6" s="132"/>
      <c r="I6" s="132"/>
      <c r="J6" s="133"/>
      <c r="K6" s="133" t="s">
        <v>106</v>
      </c>
      <c r="L6" s="133"/>
      <c r="M6" s="133">
        <v>1</v>
      </c>
      <c r="N6" s="131"/>
      <c r="O6" s="132"/>
      <c r="P6" s="131"/>
      <c r="Q6" s="140" t="s">
        <v>119</v>
      </c>
      <c r="R6" s="140"/>
      <c r="S6" s="140" t="s">
        <v>115</v>
      </c>
      <c r="T6" s="140" t="s">
        <v>120</v>
      </c>
      <c r="U6" s="140"/>
      <c r="V6" s="134">
        <v>0.66666666666666663</v>
      </c>
      <c r="W6" s="128" t="s">
        <v>101</v>
      </c>
      <c r="X6" s="135" t="s">
        <v>102</v>
      </c>
      <c r="Y6" s="94"/>
      <c r="Z6" s="94"/>
      <c r="AA6" s="94"/>
      <c r="AB6" s="94"/>
      <c r="AC6" s="94"/>
      <c r="AD6" s="94"/>
    </row>
    <row r="7" spans="1:30" x14ac:dyDescent="0.25">
      <c r="A7" s="127"/>
      <c r="B7" s="153" t="s">
        <v>121</v>
      </c>
      <c r="C7" s="128" t="s">
        <v>85</v>
      </c>
      <c r="D7" s="129" t="s">
        <v>86</v>
      </c>
      <c r="E7" s="130" t="s">
        <v>42</v>
      </c>
      <c r="F7" s="155"/>
      <c r="G7" s="131"/>
      <c r="H7" s="132"/>
      <c r="I7" s="132">
        <v>1</v>
      </c>
      <c r="J7" s="133" t="s">
        <v>87</v>
      </c>
      <c r="K7" s="133">
        <v>2</v>
      </c>
      <c r="L7" s="133"/>
      <c r="M7" s="133">
        <v>1</v>
      </c>
      <c r="N7" s="131">
        <v>1</v>
      </c>
      <c r="O7" s="132">
        <v>1</v>
      </c>
      <c r="P7" s="131">
        <v>2</v>
      </c>
      <c r="Q7" s="140" t="s">
        <v>122</v>
      </c>
      <c r="R7" s="140" t="s">
        <v>120</v>
      </c>
      <c r="S7" s="140" t="s">
        <v>123</v>
      </c>
      <c r="T7" s="140" t="s">
        <v>124</v>
      </c>
      <c r="U7" s="140" t="s">
        <v>124</v>
      </c>
      <c r="V7" s="134">
        <v>1</v>
      </c>
      <c r="W7" s="128" t="s">
        <v>88</v>
      </c>
      <c r="X7" s="135" t="s">
        <v>89</v>
      </c>
      <c r="Y7" s="94"/>
      <c r="Z7" s="94"/>
      <c r="AA7" s="94"/>
      <c r="AB7" s="94"/>
      <c r="AC7" s="94"/>
      <c r="AD7" s="94"/>
    </row>
    <row r="8" spans="1:30" x14ac:dyDescent="0.25">
      <c r="A8" s="24"/>
      <c r="B8" s="23" t="s">
        <v>9</v>
      </c>
      <c r="C8" s="18"/>
      <c r="D8" s="17"/>
      <c r="E8" s="103"/>
      <c r="F8" s="104"/>
      <c r="G8" s="19">
        <f t="shared" ref="G8" si="0">SUM(G4:G7)</f>
        <v>2</v>
      </c>
      <c r="H8" s="19"/>
      <c r="I8" s="19">
        <f t="shared" ref="I8" si="1">SUM(I4:I7)</f>
        <v>2</v>
      </c>
      <c r="J8" s="18"/>
      <c r="K8" s="18"/>
      <c r="L8" s="18"/>
      <c r="M8" s="19">
        <f>SUM(M4:M7)</f>
        <v>4</v>
      </c>
      <c r="N8" s="19">
        <f t="shared" ref="N8:U8" si="2">SUM(N4:N7)</f>
        <v>1</v>
      </c>
      <c r="O8" s="19">
        <f t="shared" si="2"/>
        <v>1</v>
      </c>
      <c r="P8" s="19">
        <f t="shared" si="2"/>
        <v>3</v>
      </c>
      <c r="Q8" s="106" t="s">
        <v>125</v>
      </c>
      <c r="R8" s="106" t="s">
        <v>126</v>
      </c>
      <c r="S8" s="106" t="s">
        <v>127</v>
      </c>
      <c r="T8" s="106" t="s">
        <v>128</v>
      </c>
      <c r="U8" s="106" t="s">
        <v>124</v>
      </c>
      <c r="V8" s="31">
        <v>0.7</v>
      </c>
      <c r="W8" s="105"/>
      <c r="X8" s="106"/>
      <c r="Y8" s="94"/>
      <c r="Z8" s="94"/>
      <c r="AA8" s="94"/>
      <c r="AB8" s="94"/>
      <c r="AC8" s="94"/>
      <c r="AD8" s="94"/>
    </row>
    <row r="9" spans="1:30" x14ac:dyDescent="0.25">
      <c r="A9" s="24"/>
      <c r="B9" s="107" t="s">
        <v>84</v>
      </c>
      <c r="C9" s="108" t="s">
        <v>103</v>
      </c>
      <c r="D9" s="109"/>
      <c r="E9" s="110"/>
      <c r="F9" s="111"/>
      <c r="G9" s="112"/>
      <c r="H9" s="112"/>
      <c r="I9" s="112"/>
      <c r="J9" s="113"/>
      <c r="K9" s="113"/>
      <c r="L9" s="113"/>
      <c r="M9" s="112"/>
      <c r="N9" s="112"/>
      <c r="O9" s="112"/>
      <c r="P9" s="112"/>
      <c r="Q9" s="141"/>
      <c r="R9" s="141"/>
      <c r="S9" s="141"/>
      <c r="T9" s="141"/>
      <c r="U9" s="141"/>
      <c r="V9" s="112"/>
      <c r="W9" s="109"/>
      <c r="X9" s="114"/>
      <c r="Y9" s="94"/>
      <c r="Z9" s="94"/>
      <c r="AA9" s="94"/>
      <c r="AB9" s="94"/>
      <c r="AC9" s="94"/>
      <c r="AD9" s="94"/>
    </row>
    <row r="10" spans="1:30" x14ac:dyDescent="0.25">
      <c r="A10" s="24"/>
      <c r="B10" s="115"/>
      <c r="C10" s="116"/>
      <c r="D10" s="116"/>
      <c r="E10" s="117"/>
      <c r="F10" s="117"/>
      <c r="G10" s="118"/>
      <c r="H10" s="119"/>
      <c r="I10" s="117"/>
      <c r="J10" s="119"/>
      <c r="K10" s="119"/>
      <c r="L10" s="119"/>
      <c r="M10" s="119"/>
      <c r="N10" s="119"/>
      <c r="O10" s="119"/>
      <c r="P10" s="119"/>
      <c r="Q10" s="142"/>
      <c r="R10" s="142"/>
      <c r="S10" s="142"/>
      <c r="T10" s="142"/>
      <c r="U10" s="142"/>
      <c r="V10" s="119"/>
      <c r="W10" s="119"/>
      <c r="X10" s="120"/>
      <c r="Y10" s="94"/>
      <c r="Z10" s="94"/>
      <c r="AA10" s="94"/>
      <c r="AB10" s="94"/>
      <c r="AC10" s="94"/>
      <c r="AD10" s="94"/>
    </row>
    <row r="11" spans="1:30" x14ac:dyDescent="0.25">
      <c r="A11" s="9"/>
      <c r="B11" s="97" t="s">
        <v>107</v>
      </c>
      <c r="C11" s="23" t="s">
        <v>72</v>
      </c>
      <c r="D11" s="98" t="s">
        <v>73</v>
      </c>
      <c r="E11" s="99" t="s">
        <v>1</v>
      </c>
      <c r="F11" s="25"/>
      <c r="G11" s="100" t="s">
        <v>74</v>
      </c>
      <c r="H11" s="101" t="s">
        <v>75</v>
      </c>
      <c r="I11" s="101" t="s">
        <v>31</v>
      </c>
      <c r="J11" s="18" t="s">
        <v>76</v>
      </c>
      <c r="K11" s="102" t="s">
        <v>77</v>
      </c>
      <c r="L11" s="102" t="s">
        <v>78</v>
      </c>
      <c r="M11" s="100" t="s">
        <v>79</v>
      </c>
      <c r="N11" s="100" t="s">
        <v>30</v>
      </c>
      <c r="O11" s="101" t="s">
        <v>80</v>
      </c>
      <c r="P11" s="100" t="s">
        <v>75</v>
      </c>
      <c r="Q11" s="139" t="s">
        <v>3</v>
      </c>
      <c r="R11" s="139">
        <v>1</v>
      </c>
      <c r="S11" s="139">
        <v>2</v>
      </c>
      <c r="T11" s="139">
        <v>3</v>
      </c>
      <c r="U11" s="139" t="s">
        <v>81</v>
      </c>
      <c r="V11" s="18" t="s">
        <v>21</v>
      </c>
      <c r="W11" s="17" t="s">
        <v>82</v>
      </c>
      <c r="X11" s="17" t="s">
        <v>83</v>
      </c>
      <c r="Y11" s="94"/>
      <c r="Z11" s="94"/>
      <c r="AA11" s="94"/>
      <c r="AB11" s="94"/>
      <c r="AC11" s="94"/>
      <c r="AD11" s="94"/>
    </row>
    <row r="12" spans="1:30" x14ac:dyDescent="0.25">
      <c r="A12" s="24"/>
      <c r="B12" s="153" t="s">
        <v>108</v>
      </c>
      <c r="C12" s="128" t="s">
        <v>111</v>
      </c>
      <c r="D12" s="129" t="s">
        <v>86</v>
      </c>
      <c r="E12" s="130" t="s">
        <v>43</v>
      </c>
      <c r="F12" s="55"/>
      <c r="G12" s="131">
        <v>1</v>
      </c>
      <c r="H12" s="132"/>
      <c r="I12" s="132"/>
      <c r="J12" s="133" t="s">
        <v>112</v>
      </c>
      <c r="K12" s="133">
        <v>1</v>
      </c>
      <c r="L12" s="133"/>
      <c r="M12" s="133">
        <v>1</v>
      </c>
      <c r="N12" s="131"/>
      <c r="O12" s="132"/>
      <c r="P12" s="131">
        <v>3</v>
      </c>
      <c r="Q12" s="140" t="s">
        <v>113</v>
      </c>
      <c r="R12" s="140" t="s">
        <v>114</v>
      </c>
      <c r="S12" s="140" t="s">
        <v>115</v>
      </c>
      <c r="T12" s="140" t="s">
        <v>116</v>
      </c>
      <c r="U12" s="140" t="s">
        <v>117</v>
      </c>
      <c r="V12" s="134">
        <v>0.125</v>
      </c>
      <c r="W12" s="154" t="s">
        <v>109</v>
      </c>
      <c r="X12" s="135" t="s">
        <v>110</v>
      </c>
      <c r="Y12" s="94"/>
      <c r="Z12" s="94"/>
      <c r="AA12" s="94"/>
      <c r="AB12" s="94"/>
      <c r="AC12" s="94"/>
      <c r="AD12" s="94"/>
    </row>
    <row r="13" spans="1:30" x14ac:dyDescent="0.25">
      <c r="A13" s="24"/>
      <c r="B13" s="145"/>
      <c r="C13" s="146"/>
      <c r="D13" s="147"/>
      <c r="E13" s="148"/>
      <c r="F13" s="149"/>
      <c r="G13" s="146"/>
      <c r="H13" s="146"/>
      <c r="I13" s="146"/>
      <c r="J13" s="150"/>
      <c r="K13" s="150"/>
      <c r="L13" s="150"/>
      <c r="M13" s="146"/>
      <c r="N13" s="146"/>
      <c r="O13" s="146"/>
      <c r="P13" s="146"/>
      <c r="Q13" s="151"/>
      <c r="R13" s="151"/>
      <c r="S13" s="151"/>
      <c r="T13" s="151"/>
      <c r="U13" s="151"/>
      <c r="V13" s="146"/>
      <c r="W13" s="147"/>
      <c r="X13" s="152"/>
      <c r="Y13" s="94"/>
      <c r="Z13" s="94"/>
      <c r="AA13" s="94"/>
      <c r="AB13" s="94"/>
      <c r="AC13" s="94"/>
      <c r="AD13" s="94"/>
    </row>
    <row r="14" spans="1:30" x14ac:dyDescent="0.25">
      <c r="A14" s="24"/>
      <c r="B14" s="121"/>
      <c r="C14" s="1"/>
      <c r="D14" s="121"/>
      <c r="E14" s="12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3"/>
      <c r="R14" s="143"/>
      <c r="S14" s="143"/>
      <c r="T14" s="143"/>
      <c r="U14" s="143"/>
      <c r="V14" s="1"/>
      <c r="W14" s="121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21"/>
      <c r="C15" s="1"/>
      <c r="D15" s="121"/>
      <c r="E15" s="12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3"/>
      <c r="R15" s="143"/>
      <c r="S15" s="143"/>
      <c r="T15" s="143"/>
      <c r="U15" s="143"/>
      <c r="V15" s="1"/>
      <c r="W15" s="121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21"/>
      <c r="C16" s="1"/>
      <c r="D16" s="121"/>
      <c r="E16" s="12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3"/>
      <c r="R16" s="143"/>
      <c r="S16" s="143"/>
      <c r="T16" s="143"/>
      <c r="U16" s="143"/>
      <c r="V16" s="1"/>
      <c r="W16" s="121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21"/>
      <c r="C17" s="1"/>
      <c r="D17" s="121"/>
      <c r="E17" s="12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3"/>
      <c r="R17" s="143"/>
      <c r="S17" s="143"/>
      <c r="T17" s="143"/>
      <c r="U17" s="143"/>
      <c r="V17" s="1"/>
      <c r="W17" s="121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21"/>
      <c r="C18" s="1"/>
      <c r="D18" s="121"/>
      <c r="E18" s="12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3"/>
      <c r="R18" s="143"/>
      <c r="S18" s="143"/>
      <c r="T18" s="143"/>
      <c r="U18" s="143"/>
      <c r="V18" s="1"/>
      <c r="W18" s="121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21"/>
      <c r="C19" s="1"/>
      <c r="D19" s="121"/>
      <c r="E19" s="12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3"/>
      <c r="R19" s="143"/>
      <c r="S19" s="143"/>
      <c r="T19" s="143"/>
      <c r="U19" s="143"/>
      <c r="V19" s="1"/>
      <c r="W19" s="121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21"/>
      <c r="C20" s="1"/>
      <c r="D20" s="121"/>
      <c r="E20" s="12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3"/>
      <c r="R20" s="143"/>
      <c r="S20" s="143"/>
      <c r="T20" s="143"/>
      <c r="U20" s="143"/>
      <c r="V20" s="1"/>
      <c r="W20" s="121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21"/>
      <c r="C21" s="1"/>
      <c r="D21" s="121"/>
      <c r="E21" s="12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3"/>
      <c r="R21" s="143"/>
      <c r="S21" s="143"/>
      <c r="T21" s="143"/>
      <c r="U21" s="143"/>
      <c r="V21" s="1"/>
      <c r="W21" s="121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21"/>
      <c r="C22" s="1"/>
      <c r="D22" s="121"/>
      <c r="E22" s="12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3"/>
      <c r="R22" s="143"/>
      <c r="S22" s="143"/>
      <c r="T22" s="143"/>
      <c r="U22" s="143"/>
      <c r="V22" s="1"/>
      <c r="W22" s="121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21"/>
      <c r="C23" s="1"/>
      <c r="D23" s="121"/>
      <c r="E23" s="12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3"/>
      <c r="R23" s="143"/>
      <c r="S23" s="143"/>
      <c r="T23" s="143"/>
      <c r="U23" s="143"/>
      <c r="V23" s="1"/>
      <c r="W23" s="121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21"/>
      <c r="C24" s="1"/>
      <c r="D24" s="121"/>
      <c r="E24" s="12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3"/>
      <c r="R24" s="143"/>
      <c r="S24" s="143"/>
      <c r="T24" s="143"/>
      <c r="U24" s="143"/>
      <c r="V24" s="1"/>
      <c r="W24" s="121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21"/>
      <c r="C25" s="1"/>
      <c r="D25" s="121"/>
      <c r="E25" s="12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3"/>
      <c r="R25" s="143"/>
      <c r="S25" s="143"/>
      <c r="T25" s="143"/>
      <c r="U25" s="143"/>
      <c r="V25" s="1"/>
      <c r="W25" s="121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21"/>
      <c r="C26" s="1"/>
      <c r="D26" s="121"/>
      <c r="E26" s="12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3"/>
      <c r="R26" s="143"/>
      <c r="S26" s="143"/>
      <c r="T26" s="143"/>
      <c r="U26" s="143"/>
      <c r="V26" s="1"/>
      <c r="W26" s="121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3"/>
      <c r="R27" s="143"/>
      <c r="S27" s="143"/>
      <c r="T27" s="143"/>
      <c r="U27" s="143"/>
      <c r="V27" s="1"/>
      <c r="W27" s="121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3"/>
      <c r="R28" s="143"/>
      <c r="S28" s="143"/>
      <c r="T28" s="143"/>
      <c r="U28" s="143"/>
      <c r="V28" s="1"/>
      <c r="W28" s="121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3"/>
      <c r="R29" s="143"/>
      <c r="S29" s="143"/>
      <c r="T29" s="143"/>
      <c r="U29" s="143"/>
      <c r="V29" s="1"/>
      <c r="W29" s="121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3"/>
      <c r="R30" s="143"/>
      <c r="S30" s="143"/>
      <c r="T30" s="143"/>
      <c r="U30" s="143"/>
      <c r="V30" s="1"/>
      <c r="W30" s="121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3"/>
      <c r="R31" s="143"/>
      <c r="S31" s="143"/>
      <c r="T31" s="143"/>
      <c r="U31" s="143"/>
      <c r="V31" s="1"/>
      <c r="W31" s="121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3"/>
      <c r="R32" s="143"/>
      <c r="S32" s="143"/>
      <c r="T32" s="143"/>
      <c r="U32" s="143"/>
      <c r="V32" s="1"/>
      <c r="W32" s="121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3"/>
      <c r="R33" s="143"/>
      <c r="S33" s="143"/>
      <c r="T33" s="143"/>
      <c r="U33" s="143"/>
      <c r="V33" s="1"/>
      <c r="W33" s="121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3"/>
      <c r="R34" s="143"/>
      <c r="S34" s="143"/>
      <c r="T34" s="143"/>
      <c r="U34" s="143"/>
      <c r="V34" s="1"/>
      <c r="W34" s="121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3"/>
      <c r="R35" s="143"/>
      <c r="S35" s="143"/>
      <c r="T35" s="143"/>
      <c r="U35" s="143"/>
      <c r="V35" s="1"/>
      <c r="W35" s="121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3"/>
      <c r="R36" s="143"/>
      <c r="S36" s="143"/>
      <c r="T36" s="143"/>
      <c r="U36" s="143"/>
      <c r="V36" s="1"/>
      <c r="W36" s="121"/>
      <c r="X36" s="1"/>
      <c r="Y36" s="94"/>
      <c r="Z36" s="94"/>
      <c r="AA36" s="94"/>
      <c r="AB36" s="94"/>
      <c r="AC36" s="94"/>
      <c r="AD36" s="94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3"/>
      <c r="R37" s="143"/>
      <c r="S37" s="143"/>
      <c r="T37" s="143"/>
      <c r="U37" s="143"/>
      <c r="V37" s="1"/>
      <c r="W37" s="121"/>
      <c r="X37" s="1"/>
      <c r="Y37" s="94"/>
      <c r="Z37" s="94"/>
      <c r="AA37" s="94"/>
      <c r="AB37" s="94"/>
      <c r="AC37" s="94"/>
      <c r="AD37" s="94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3"/>
      <c r="R38" s="143"/>
      <c r="S38" s="143"/>
      <c r="T38" s="143"/>
      <c r="U38" s="143"/>
      <c r="V38" s="1"/>
      <c r="W38" s="121"/>
      <c r="X38" s="1"/>
      <c r="Y38" s="94"/>
      <c r="Z38" s="94"/>
      <c r="AA38" s="94"/>
      <c r="AB38" s="94"/>
      <c r="AC38" s="94"/>
      <c r="AD38" s="94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3"/>
      <c r="R39" s="143"/>
      <c r="S39" s="143"/>
      <c r="T39" s="143"/>
      <c r="U39" s="143"/>
      <c r="V39" s="1"/>
      <c r="W39" s="121"/>
      <c r="X39" s="1"/>
      <c r="Y39" s="94"/>
      <c r="Z39" s="94"/>
      <c r="AA39" s="94"/>
      <c r="AB39" s="94"/>
      <c r="AC39" s="94"/>
      <c r="AD39" s="94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3"/>
      <c r="R40" s="143"/>
      <c r="S40" s="143"/>
      <c r="T40" s="143"/>
      <c r="U40" s="143"/>
      <c r="V40" s="1"/>
      <c r="W40" s="121"/>
      <c r="X40" s="1"/>
      <c r="Y40" s="94"/>
      <c r="Z40" s="94"/>
      <c r="AA40" s="94"/>
      <c r="AB40" s="94"/>
      <c r="AC40" s="94"/>
      <c r="AD40" s="94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3"/>
      <c r="R41" s="143"/>
      <c r="S41" s="143"/>
      <c r="T41" s="143"/>
      <c r="U41" s="143"/>
      <c r="V41" s="1"/>
      <c r="W41" s="121"/>
      <c r="X41" s="1"/>
      <c r="Y41" s="94"/>
      <c r="Z41" s="94"/>
      <c r="AA41" s="94"/>
      <c r="AB41" s="94"/>
      <c r="AC41" s="94"/>
      <c r="AD41" s="94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3"/>
      <c r="R42" s="143"/>
      <c r="S42" s="143"/>
      <c r="T42" s="143"/>
      <c r="U42" s="143"/>
      <c r="V42" s="1"/>
      <c r="W42" s="121"/>
      <c r="X42" s="1"/>
      <c r="Y42" s="94"/>
      <c r="Z42" s="94"/>
      <c r="AA42" s="94"/>
      <c r="AB42" s="94"/>
      <c r="AC42" s="94"/>
      <c r="AD42" s="94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3"/>
      <c r="R43" s="143"/>
      <c r="S43" s="143"/>
      <c r="T43" s="143"/>
      <c r="U43" s="143"/>
      <c r="V43" s="1"/>
      <c r="W43" s="121"/>
      <c r="X43" s="1"/>
      <c r="Y43" s="94"/>
      <c r="Z43" s="94"/>
      <c r="AA43" s="94"/>
      <c r="AB43" s="94"/>
      <c r="AC43" s="94"/>
      <c r="AD43" s="94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3"/>
      <c r="R44" s="143"/>
      <c r="S44" s="143"/>
      <c r="T44" s="143"/>
      <c r="U44" s="143"/>
      <c r="V44" s="1"/>
      <c r="W44" s="121"/>
      <c r="X44" s="1"/>
      <c r="Y44" s="94"/>
      <c r="Z44" s="94"/>
      <c r="AA44" s="94"/>
      <c r="AB44" s="94"/>
      <c r="AC44" s="94"/>
      <c r="AD44" s="94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3"/>
      <c r="R45" s="143"/>
      <c r="S45" s="143"/>
      <c r="T45" s="143"/>
      <c r="U45" s="143"/>
      <c r="V45" s="1"/>
      <c r="W45" s="121"/>
      <c r="X45" s="1"/>
      <c r="Y45" s="94"/>
      <c r="Z45" s="94"/>
      <c r="AA45" s="94"/>
      <c r="AB45" s="94"/>
      <c r="AC45" s="94"/>
      <c r="AD45" s="94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3"/>
      <c r="R46" s="143"/>
      <c r="S46" s="143"/>
      <c r="T46" s="143"/>
      <c r="U46" s="143"/>
      <c r="V46" s="1"/>
      <c r="W46" s="121"/>
      <c r="X46" s="1"/>
      <c r="Y46" s="94"/>
      <c r="Z46" s="94"/>
      <c r="AA46" s="94"/>
      <c r="AB46" s="94"/>
      <c r="AC46" s="94"/>
      <c r="AD46" s="94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3"/>
      <c r="R47" s="143"/>
      <c r="S47" s="143"/>
      <c r="T47" s="143"/>
      <c r="U47" s="143"/>
      <c r="V47" s="1"/>
      <c r="W47" s="121"/>
      <c r="X47" s="1"/>
      <c r="Y47" s="94"/>
      <c r="Z47" s="94"/>
      <c r="AA47" s="94"/>
      <c r="AB47" s="94"/>
      <c r="AC47" s="94"/>
      <c r="AD47" s="94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3"/>
      <c r="R48" s="143"/>
      <c r="S48" s="143"/>
      <c r="T48" s="143"/>
      <c r="U48" s="143"/>
      <c r="V48" s="1"/>
      <c r="W48" s="121"/>
      <c r="X48" s="1"/>
      <c r="Y48" s="94"/>
      <c r="Z48" s="94"/>
      <c r="AA48" s="94"/>
      <c r="AB48" s="94"/>
      <c r="AC48" s="94"/>
      <c r="AD48" s="94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3"/>
      <c r="R49" s="143"/>
      <c r="S49" s="143"/>
      <c r="T49" s="143"/>
      <c r="U49" s="143"/>
      <c r="V49" s="1"/>
      <c r="W49" s="121"/>
      <c r="X49" s="1"/>
      <c r="Y49" s="94"/>
      <c r="Z49" s="94"/>
      <c r="AA49" s="94"/>
      <c r="AB49" s="94"/>
      <c r="AC49" s="94"/>
      <c r="AD49" s="94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3"/>
      <c r="R50" s="143"/>
      <c r="S50" s="143"/>
      <c r="T50" s="143"/>
      <c r="U50" s="143"/>
      <c r="V50" s="1"/>
      <c r="W50" s="121"/>
      <c r="X50" s="1"/>
      <c r="Y50" s="94"/>
      <c r="Z50" s="94"/>
      <c r="AA50" s="94"/>
      <c r="AB50" s="94"/>
      <c r="AC50" s="94"/>
      <c r="AD50" s="94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3"/>
      <c r="R51" s="143"/>
      <c r="S51" s="143"/>
      <c r="T51" s="143"/>
      <c r="U51" s="143"/>
      <c r="V51" s="1"/>
      <c r="W51" s="121"/>
      <c r="X51" s="1"/>
      <c r="Y51" s="94"/>
      <c r="Z51" s="94"/>
      <c r="AA51" s="94"/>
      <c r="AB51" s="94"/>
      <c r="AC51" s="94"/>
      <c r="AD51" s="94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3"/>
      <c r="R52" s="143"/>
      <c r="S52" s="143"/>
      <c r="T52" s="143"/>
      <c r="U52" s="143"/>
      <c r="V52" s="1"/>
      <c r="W52" s="121"/>
      <c r="X52" s="1"/>
      <c r="Y52" s="94"/>
      <c r="Z52" s="94"/>
      <c r="AA52" s="94"/>
      <c r="AB52" s="94"/>
      <c r="AC52" s="94"/>
      <c r="AD52" s="94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3"/>
      <c r="R53" s="143"/>
      <c r="S53" s="143"/>
      <c r="T53" s="143"/>
      <c r="U53" s="143"/>
      <c r="V53" s="1"/>
      <c r="W53" s="121"/>
      <c r="X53" s="1"/>
      <c r="Y53" s="94"/>
      <c r="Z53" s="94"/>
      <c r="AA53" s="94"/>
      <c r="AB53" s="94"/>
      <c r="AC53" s="94"/>
      <c r="AD53" s="94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3"/>
      <c r="R54" s="143"/>
      <c r="S54" s="143"/>
      <c r="T54" s="143"/>
      <c r="U54" s="143"/>
      <c r="V54" s="1"/>
      <c r="W54" s="121"/>
      <c r="X54" s="1"/>
      <c r="Y54" s="94"/>
      <c r="Z54" s="94"/>
      <c r="AA54" s="94"/>
      <c r="AB54" s="94"/>
      <c r="AC54" s="94"/>
      <c r="AD54" s="94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3"/>
      <c r="R55" s="143"/>
      <c r="S55" s="143"/>
      <c r="T55" s="143"/>
      <c r="U55" s="143"/>
      <c r="V55" s="1"/>
      <c r="W55" s="121"/>
      <c r="X55" s="1"/>
      <c r="Y55" s="94"/>
      <c r="Z55" s="94"/>
      <c r="AA55" s="94"/>
      <c r="AB55" s="94"/>
      <c r="AC55" s="94"/>
      <c r="AD55" s="94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3"/>
      <c r="R56" s="143"/>
      <c r="S56" s="143"/>
      <c r="T56" s="143"/>
      <c r="U56" s="143"/>
      <c r="V56" s="1"/>
      <c r="W56" s="121"/>
      <c r="X56" s="1"/>
      <c r="Y56" s="94"/>
      <c r="Z56" s="94"/>
      <c r="AA56" s="94"/>
      <c r="AB56" s="94"/>
      <c r="AC56" s="94"/>
      <c r="AD56" s="94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3"/>
      <c r="R57" s="143"/>
      <c r="S57" s="143"/>
      <c r="T57" s="143"/>
      <c r="U57" s="143"/>
      <c r="V57" s="1"/>
      <c r="W57" s="121"/>
      <c r="X57" s="1"/>
      <c r="Y57" s="94"/>
      <c r="Z57" s="94"/>
      <c r="AA57" s="94"/>
      <c r="AB57" s="94"/>
      <c r="AC57" s="94"/>
      <c r="AD57" s="94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3"/>
      <c r="R58" s="143"/>
      <c r="S58" s="143"/>
      <c r="T58" s="143"/>
      <c r="U58" s="143"/>
      <c r="V58" s="1"/>
      <c r="W58" s="121"/>
      <c r="X58" s="1"/>
      <c r="Y58" s="94"/>
      <c r="Z58" s="94"/>
      <c r="AA58" s="94"/>
      <c r="AB58" s="94"/>
      <c r="AC58" s="94"/>
      <c r="AD58" s="94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3"/>
      <c r="R59" s="143"/>
      <c r="S59" s="143"/>
      <c r="T59" s="143"/>
      <c r="U59" s="143"/>
      <c r="V59" s="1"/>
      <c r="W59" s="121"/>
      <c r="X59" s="1"/>
      <c r="Y59" s="94"/>
      <c r="Z59" s="94"/>
      <c r="AA59" s="94"/>
      <c r="AB59" s="94"/>
      <c r="AC59" s="94"/>
      <c r="AD59" s="94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3"/>
      <c r="R60" s="143"/>
      <c r="S60" s="143"/>
      <c r="T60" s="143"/>
      <c r="U60" s="143"/>
      <c r="V60" s="1"/>
      <c r="W60" s="121"/>
      <c r="X60" s="1"/>
      <c r="Y60" s="94"/>
      <c r="Z60" s="94"/>
      <c r="AA60" s="94"/>
      <c r="AB60" s="94"/>
      <c r="AC60" s="94"/>
      <c r="AD60" s="94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3"/>
      <c r="R61" s="143"/>
      <c r="S61" s="143"/>
      <c r="T61" s="143"/>
      <c r="U61" s="143"/>
      <c r="V61" s="1"/>
      <c r="W61" s="121"/>
      <c r="X61" s="1"/>
      <c r="Y61" s="94"/>
      <c r="Z61" s="94"/>
      <c r="AA61" s="94"/>
      <c r="AB61" s="94"/>
      <c r="AC61" s="94"/>
      <c r="AD61" s="94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3"/>
      <c r="R62" s="143"/>
      <c r="S62" s="143"/>
      <c r="T62" s="143"/>
      <c r="U62" s="143"/>
      <c r="V62" s="1"/>
      <c r="W62" s="121"/>
      <c r="X62" s="1"/>
      <c r="Y62" s="94"/>
      <c r="Z62" s="94"/>
      <c r="AA62" s="94"/>
      <c r="AB62" s="94"/>
      <c r="AC62" s="94"/>
      <c r="AD62" s="94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3"/>
      <c r="R63" s="143"/>
      <c r="S63" s="143"/>
      <c r="T63" s="143"/>
      <c r="U63" s="143"/>
      <c r="V63" s="1"/>
      <c r="W63" s="121"/>
      <c r="X63" s="1"/>
      <c r="Y63" s="94"/>
      <c r="Z63" s="94"/>
      <c r="AA63" s="94"/>
      <c r="AB63" s="94"/>
      <c r="AC63" s="94"/>
      <c r="AD63" s="94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3"/>
      <c r="R64" s="143"/>
      <c r="S64" s="143"/>
      <c r="T64" s="143"/>
      <c r="U64" s="143"/>
      <c r="V64" s="1"/>
      <c r="W64" s="121"/>
      <c r="X64" s="1"/>
      <c r="Y64" s="94"/>
      <c r="Z64" s="94"/>
      <c r="AA64" s="94"/>
      <c r="AB64" s="94"/>
      <c r="AC64" s="94"/>
      <c r="AD64" s="94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3"/>
      <c r="R65" s="143"/>
      <c r="S65" s="143"/>
      <c r="T65" s="143"/>
      <c r="U65" s="143"/>
      <c r="V65" s="1"/>
      <c r="W65" s="121"/>
      <c r="X65" s="1"/>
      <c r="Y65" s="94"/>
      <c r="Z65" s="94"/>
      <c r="AA65" s="94"/>
      <c r="AB65" s="94"/>
      <c r="AC65" s="94"/>
      <c r="AD65" s="94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3"/>
      <c r="R66" s="143"/>
      <c r="S66" s="143"/>
      <c r="T66" s="143"/>
      <c r="U66" s="143"/>
      <c r="V66" s="1"/>
      <c r="W66" s="121"/>
      <c r="X66" s="1"/>
      <c r="Y66" s="94"/>
      <c r="Z66" s="94"/>
      <c r="AA66" s="94"/>
      <c r="AB66" s="94"/>
      <c r="AC66" s="94"/>
      <c r="AD66" s="94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3"/>
      <c r="R67" s="143"/>
      <c r="S67" s="143"/>
      <c r="T67" s="143"/>
      <c r="U67" s="143"/>
      <c r="V67" s="1"/>
      <c r="W67" s="121"/>
      <c r="X67" s="1"/>
      <c r="Y67" s="94"/>
      <c r="Z67" s="94"/>
      <c r="AA67" s="94"/>
      <c r="AB67" s="94"/>
      <c r="AC67" s="94"/>
      <c r="AD67" s="94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3"/>
      <c r="R68" s="143"/>
      <c r="S68" s="143"/>
      <c r="T68" s="143"/>
      <c r="U68" s="143"/>
      <c r="V68" s="1"/>
      <c r="W68" s="121"/>
      <c r="X68" s="1"/>
      <c r="Y68" s="94"/>
      <c r="Z68" s="94"/>
      <c r="AA68" s="94"/>
      <c r="AB68" s="94"/>
      <c r="AC68" s="94"/>
      <c r="AD68" s="94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3"/>
      <c r="R69" s="143"/>
      <c r="S69" s="143"/>
      <c r="T69" s="143"/>
      <c r="U69" s="143"/>
      <c r="V69" s="1"/>
      <c r="W69" s="121"/>
      <c r="X69" s="1"/>
      <c r="Y69" s="94"/>
      <c r="Z69" s="94"/>
      <c r="AA69" s="94"/>
      <c r="AB69" s="94"/>
      <c r="AC69" s="94"/>
      <c r="AD69" s="94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3"/>
      <c r="R70" s="143"/>
      <c r="S70" s="143"/>
      <c r="T70" s="143"/>
      <c r="U70" s="143"/>
      <c r="V70" s="1"/>
      <c r="W70" s="121"/>
      <c r="X70" s="1"/>
      <c r="Y70" s="94"/>
      <c r="Z70" s="94"/>
      <c r="AA70" s="94"/>
      <c r="AB70" s="94"/>
      <c r="AC70" s="94"/>
      <c r="AD70" s="94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3"/>
      <c r="R71" s="143"/>
      <c r="S71" s="143"/>
      <c r="T71" s="143"/>
      <c r="U71" s="143"/>
      <c r="V71" s="1"/>
      <c r="W71" s="121"/>
      <c r="X71" s="1"/>
      <c r="Y71" s="94"/>
      <c r="Z71" s="94"/>
      <c r="AA71" s="94"/>
      <c r="AB71" s="94"/>
      <c r="AC71" s="94"/>
      <c r="AD71" s="94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3"/>
      <c r="R72" s="143"/>
      <c r="S72" s="143"/>
      <c r="T72" s="143"/>
      <c r="U72" s="143"/>
      <c r="V72" s="1"/>
      <c r="W72" s="121"/>
      <c r="X72" s="1"/>
      <c r="Y72" s="94"/>
      <c r="Z72" s="94"/>
      <c r="AA72" s="94"/>
      <c r="AB72" s="94"/>
      <c r="AC72" s="94"/>
      <c r="AD72" s="94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3"/>
      <c r="R73" s="143"/>
      <c r="S73" s="143"/>
      <c r="T73" s="143"/>
      <c r="U73" s="143"/>
      <c r="V73" s="1"/>
      <c r="W73" s="121"/>
      <c r="X73" s="1"/>
      <c r="Y73" s="94"/>
      <c r="Z73" s="94"/>
      <c r="AA73" s="94"/>
      <c r="AB73" s="94"/>
      <c r="AC73" s="94"/>
      <c r="AD73" s="94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3"/>
      <c r="R74" s="143"/>
      <c r="S74" s="143"/>
      <c r="T74" s="143"/>
      <c r="U74" s="143"/>
      <c r="V74" s="1"/>
      <c r="W74" s="121"/>
      <c r="X74" s="1"/>
      <c r="Y74" s="94"/>
      <c r="Z74" s="94"/>
      <c r="AA74" s="94"/>
      <c r="AB74" s="94"/>
      <c r="AC74" s="94"/>
      <c r="AD74" s="94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3"/>
      <c r="R75" s="143"/>
      <c r="S75" s="143"/>
      <c r="T75" s="143"/>
      <c r="U75" s="143"/>
      <c r="V75" s="1"/>
      <c r="W75" s="121"/>
      <c r="X75" s="1"/>
      <c r="Y75" s="94"/>
      <c r="Z75" s="94"/>
      <c r="AA75" s="94"/>
      <c r="AB75" s="94"/>
      <c r="AC75" s="94"/>
      <c r="AD75" s="94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3"/>
      <c r="R76" s="143"/>
      <c r="S76" s="143"/>
      <c r="T76" s="143"/>
      <c r="U76" s="143"/>
      <c r="V76" s="1"/>
      <c r="W76" s="121"/>
      <c r="X76" s="1"/>
      <c r="Y76" s="94"/>
      <c r="Z76" s="94"/>
      <c r="AA76" s="94"/>
      <c r="AB76" s="94"/>
      <c r="AC76" s="94"/>
      <c r="AD76" s="94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3"/>
      <c r="R77" s="143"/>
      <c r="S77" s="143"/>
      <c r="T77" s="143"/>
      <c r="U77" s="143"/>
      <c r="V77" s="1"/>
      <c r="W77" s="121"/>
      <c r="X77" s="1"/>
      <c r="Y77" s="94"/>
      <c r="Z77" s="94"/>
      <c r="AA77" s="94"/>
      <c r="AB77" s="94"/>
      <c r="AC77" s="94"/>
      <c r="AD77" s="94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3"/>
      <c r="R78" s="143"/>
      <c r="S78" s="143"/>
      <c r="T78" s="143"/>
      <c r="U78" s="143"/>
      <c r="V78" s="1"/>
      <c r="W78" s="121"/>
      <c r="X78" s="1"/>
      <c r="Y78" s="94"/>
      <c r="Z78" s="94"/>
      <c r="AA78" s="94"/>
      <c r="AB78" s="94"/>
      <c r="AC78" s="94"/>
      <c r="AD78" s="94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3"/>
      <c r="R79" s="143"/>
      <c r="S79" s="143"/>
      <c r="T79" s="143"/>
      <c r="U79" s="143"/>
      <c r="V79" s="1"/>
      <c r="W79" s="121"/>
      <c r="X79" s="1"/>
      <c r="Y79" s="94"/>
      <c r="Z79" s="94"/>
      <c r="AA79" s="94"/>
      <c r="AB79" s="94"/>
      <c r="AC79" s="94"/>
      <c r="AD79" s="94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3"/>
      <c r="R80" s="143"/>
      <c r="S80" s="143"/>
      <c r="T80" s="143"/>
      <c r="U80" s="143"/>
      <c r="V80" s="1"/>
      <c r="W80" s="121"/>
      <c r="X80" s="1"/>
      <c r="Y80" s="94"/>
      <c r="Z80" s="94"/>
      <c r="AA80" s="94"/>
      <c r="AB80" s="94"/>
      <c r="AC80" s="94"/>
      <c r="AD80" s="94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3"/>
      <c r="R81" s="143"/>
      <c r="S81" s="143"/>
      <c r="T81" s="143"/>
      <c r="U81" s="143"/>
      <c r="V81" s="1"/>
      <c r="W81" s="121"/>
      <c r="X81" s="1"/>
      <c r="Y81" s="94"/>
      <c r="Z81" s="94"/>
      <c r="AA81" s="94"/>
      <c r="AB81" s="94"/>
      <c r="AC81" s="94"/>
      <c r="AD81" s="94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3"/>
      <c r="R82" s="143"/>
      <c r="S82" s="143"/>
      <c r="T82" s="143"/>
      <c r="U82" s="143"/>
      <c r="V82" s="1"/>
      <c r="W82" s="121"/>
      <c r="X82" s="1"/>
      <c r="Y82" s="94"/>
      <c r="Z82" s="94"/>
      <c r="AA82" s="94"/>
      <c r="AB82" s="94"/>
      <c r="AC82" s="94"/>
      <c r="AD82" s="94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3"/>
      <c r="R83" s="143"/>
      <c r="S83" s="143"/>
      <c r="T83" s="143"/>
      <c r="U83" s="143"/>
      <c r="V83" s="1"/>
      <c r="W83" s="121"/>
      <c r="X83" s="1"/>
      <c r="Y83" s="94"/>
      <c r="Z83" s="94"/>
      <c r="AA83" s="94"/>
      <c r="AB83" s="94"/>
      <c r="AC83" s="94"/>
      <c r="AD83" s="94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3"/>
      <c r="R84" s="143"/>
      <c r="S84" s="143"/>
      <c r="T84" s="143"/>
      <c r="U84" s="143"/>
      <c r="V84" s="1"/>
      <c r="W84" s="121"/>
      <c r="X84" s="1"/>
      <c r="Y84" s="94"/>
      <c r="Z84" s="94"/>
      <c r="AA84" s="94"/>
      <c r="AB84" s="94"/>
      <c r="AC84" s="94"/>
      <c r="AD84" s="94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3"/>
      <c r="R85" s="143"/>
      <c r="S85" s="143"/>
      <c r="T85" s="143"/>
      <c r="U85" s="143"/>
      <c r="V85" s="1"/>
      <c r="W85" s="121"/>
      <c r="X85" s="1"/>
      <c r="Y85" s="94"/>
      <c r="Z85" s="94"/>
      <c r="AA85" s="94"/>
      <c r="AB85" s="94"/>
      <c r="AC85" s="94"/>
      <c r="AD85" s="94"/>
    </row>
    <row r="86" spans="1:30" x14ac:dyDescent="0.25">
      <c r="A86" s="24"/>
      <c r="B86" s="121"/>
      <c r="C86" s="1"/>
      <c r="D86" s="121"/>
      <c r="E86" s="122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3"/>
      <c r="R86" s="143"/>
      <c r="S86" s="143"/>
      <c r="T86" s="143"/>
      <c r="U86" s="143"/>
      <c r="V86" s="1"/>
      <c r="W86" s="121"/>
      <c r="X86" s="1"/>
      <c r="Y86" s="94"/>
      <c r="Z86" s="94"/>
      <c r="AA86" s="94"/>
      <c r="AB86" s="94"/>
      <c r="AC86" s="94"/>
      <c r="AD86" s="94"/>
    </row>
    <row r="87" spans="1:30" x14ac:dyDescent="0.25">
      <c r="A87" s="24"/>
      <c r="B87" s="121"/>
      <c r="C87" s="1"/>
      <c r="D87" s="121"/>
      <c r="E87" s="122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3"/>
      <c r="R87" s="143"/>
      <c r="S87" s="143"/>
      <c r="T87" s="143"/>
      <c r="U87" s="143"/>
      <c r="V87" s="1"/>
      <c r="W87" s="121"/>
      <c r="X87" s="1"/>
      <c r="Y87" s="94"/>
      <c r="Z87" s="94"/>
      <c r="AA87" s="94"/>
      <c r="AB87" s="94"/>
      <c r="AC87" s="94"/>
      <c r="AD87" s="94"/>
    </row>
    <row r="88" spans="1:30" x14ac:dyDescent="0.25">
      <c r="A88" s="24"/>
      <c r="B88" s="121"/>
      <c r="C88" s="1"/>
      <c r="D88" s="121"/>
      <c r="E88" s="122"/>
      <c r="G88" s="1"/>
      <c r="H88" s="38"/>
      <c r="I88" s="1"/>
      <c r="J88" s="25"/>
      <c r="K88" s="25"/>
      <c r="L88" s="25"/>
      <c r="M88" s="1"/>
      <c r="N88" s="1"/>
      <c r="O88" s="1"/>
      <c r="P88" s="1"/>
      <c r="Q88" s="143"/>
      <c r="R88" s="143"/>
      <c r="S88" s="143"/>
      <c r="T88" s="143"/>
      <c r="U88" s="143"/>
      <c r="V88" s="1"/>
      <c r="W88" s="121"/>
      <c r="X88" s="1"/>
      <c r="Y88" s="94"/>
      <c r="Z88" s="94"/>
      <c r="AA88" s="94"/>
      <c r="AB88" s="94"/>
      <c r="AC88" s="94"/>
      <c r="AD88" s="94"/>
    </row>
    <row r="89" spans="1:30" x14ac:dyDescent="0.25">
      <c r="A89" s="24"/>
      <c r="B89" s="121"/>
      <c r="C89" s="1"/>
      <c r="D89" s="121"/>
      <c r="E89" s="122"/>
      <c r="G89" s="1"/>
      <c r="H89" s="38"/>
      <c r="I89" s="1"/>
      <c r="J89" s="25"/>
      <c r="K89" s="25"/>
      <c r="L89" s="25"/>
      <c r="M89" s="1"/>
      <c r="N89" s="1"/>
      <c r="O89" s="1"/>
      <c r="P89" s="1"/>
      <c r="Q89" s="143"/>
      <c r="R89" s="143"/>
      <c r="S89" s="143"/>
      <c r="T89" s="143"/>
      <c r="U89" s="143"/>
      <c r="V89" s="1"/>
      <c r="W89" s="121"/>
      <c r="X89" s="1"/>
      <c r="Y89" s="94"/>
      <c r="Z89" s="94"/>
      <c r="AA89" s="94"/>
      <c r="AB89" s="94"/>
      <c r="AC89" s="94"/>
      <c r="AD89" s="9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2019-01-24T11:38:59Z</dcterms:modified>
</cp:coreProperties>
</file>