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N10" i="1" s="1"/>
  <c r="N14" i="1" l="1"/>
  <c r="O14" i="1"/>
  <c r="O17" i="1" s="1"/>
  <c r="M9" i="1" l="1"/>
  <c r="M8" i="1"/>
  <c r="M10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L10" i="1"/>
  <c r="T10" i="1" s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H17" i="1" l="1"/>
  <c r="I17" i="1"/>
  <c r="K14" i="1"/>
  <c r="G17" i="1"/>
  <c r="D11" i="1"/>
  <c r="F17" i="1"/>
  <c r="E17" i="1"/>
  <c r="L17" i="1" s="1"/>
  <c r="L14" i="1"/>
  <c r="M14" i="1"/>
  <c r="M17" i="1" l="1"/>
  <c r="K17" i="1"/>
</calcChain>
</file>

<file path=xl/sharedStrings.xml><?xml version="1.0" encoding="utf-8"?>
<sst xmlns="http://schemas.openxmlformats.org/spreadsheetml/2006/main" count="153" uniqueCount="86">
  <si>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</si>
  <si>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</si>
  <si>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</si>
  <si>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</si>
  <si>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</si>
  <si>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</si>
  <si>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</si>
  <si>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</si>
  <si>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</si>
  <si>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</si>
  <si>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</si>
  <si>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</si>
  <si>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</si>
  <si>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</si>
  <si>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</si>
  <si>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</si>
  <si>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</si>
  <si>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</si>
  <si>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</si>
  <si>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</si>
  <si>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</si>
  <si>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</si>
  <si>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</si>
  <si>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</si>
  <si>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</si>
  <si>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</si>
  <si>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</si>
  <si>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</si>
  <si>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</si>
  <si>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</si>
  <si>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</si>
  <si>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</si>
  <si>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</si>
  <si>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</si>
  <si>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</si>
  <si>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</si>
  <si>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</si>
  <si>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</si>
  <si>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</t>
  </si>
  <si>
    <t>Tahko</t>
  </si>
  <si>
    <t>----</t>
  </si>
  <si>
    <t>8.</t>
  </si>
  <si>
    <t>Kirsi Kästämä</t>
  </si>
  <si>
    <t>1967</t>
  </si>
  <si>
    <t>L+T</t>
  </si>
  <si>
    <t>6.</t>
  </si>
  <si>
    <t>5.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</si>
  <si>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</si>
  <si>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</si>
  <si>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</si>
  <si>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</si>
  <si>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</si>
  <si>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</si>
  <si>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</si>
  <si>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</si>
  <si>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</si>
  <si>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</si>
  <si>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</si>
  <si>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</si>
  <si>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</si>
  <si>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</si>
  <si>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Ikä ensimmäisessä ottelussa</t>
  </si>
  <si>
    <t>06.08. 1988  Ikaalinen</t>
  </si>
  <si>
    <t xml:space="preserve"> 5-14</t>
  </si>
  <si>
    <t>1501</t>
  </si>
  <si>
    <t>Cup</t>
  </si>
  <si>
    <t>1.</t>
  </si>
  <si>
    <t>3.</t>
  </si>
  <si>
    <t>Tahko = Hyvinkään Tahko  (1915)</t>
  </si>
  <si>
    <t>5.  ottelu</t>
  </si>
  <si>
    <t>08.05. 1983  Manse PP - Tahko  13-16</t>
  </si>
  <si>
    <t>02.06. 1983  Tahko - UPV  29-7</t>
  </si>
  <si>
    <t>MESTARUUSSARJA</t>
  </si>
  <si>
    <t>URA SM-SARJASSA</t>
  </si>
  <si>
    <t>NAISET</t>
  </si>
  <si>
    <t xml:space="preserve"> ITÄ - LÄNSI - KORTTI</t>
  </si>
  <si>
    <t>jok</t>
  </si>
  <si>
    <t>B-TYTÖT</t>
  </si>
  <si>
    <t>02.07. 1983  Varkaus</t>
  </si>
  <si>
    <t>10-7</t>
  </si>
  <si>
    <t>Länsi</t>
  </si>
  <si>
    <t>3v</t>
  </si>
  <si>
    <t>Jarmo Pöllänen</t>
  </si>
  <si>
    <t>2/3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</si>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</sst>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1" customWidth="1"/>
    <col min="19" max="19" width="5.7109375" style="80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79"/>
      <c r="Q1" s="79"/>
      <c r="R1" s="7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72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65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1983</v>
      </c>
      <c r="C4" s="27" t="s">
        <v>66</v>
      </c>
      <c r="D4" s="41" t="s">
        <v>39</v>
      </c>
      <c r="E4" s="27">
        <v>16</v>
      </c>
      <c r="F4" s="27">
        <v>2</v>
      </c>
      <c r="G4" s="27">
        <v>9</v>
      </c>
      <c r="H4" s="27">
        <v>4</v>
      </c>
      <c r="I4" s="27">
        <v>48</v>
      </c>
      <c r="J4" s="27">
        <v>6</v>
      </c>
      <c r="K4" s="27">
        <v>16</v>
      </c>
      <c r="L4" s="27">
        <v>15</v>
      </c>
      <c r="M4" s="27">
        <v>11</v>
      </c>
      <c r="N4" s="30">
        <v>0.48979591836734693</v>
      </c>
      <c r="O4" s="25">
        <v>98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>
        <v>1</v>
      </c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1984</v>
      </c>
      <c r="C5" s="27" t="s">
        <v>67</v>
      </c>
      <c r="D5" s="41" t="s">
        <v>39</v>
      </c>
      <c r="E5" s="27">
        <v>18</v>
      </c>
      <c r="F5" s="27">
        <v>7</v>
      </c>
      <c r="G5" s="27">
        <v>24</v>
      </c>
      <c r="H5" s="27">
        <v>15</v>
      </c>
      <c r="I5" s="27">
        <v>90</v>
      </c>
      <c r="J5" s="27">
        <v>12</v>
      </c>
      <c r="K5" s="27">
        <v>15</v>
      </c>
      <c r="L5" s="27">
        <v>32</v>
      </c>
      <c r="M5" s="27">
        <v>31</v>
      </c>
      <c r="N5" s="30">
        <v>0.58823529411764708</v>
      </c>
      <c r="O5" s="25">
        <v>153</v>
      </c>
      <c r="P5" s="19" t="s">
        <v>41</v>
      </c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>
        <v>1</v>
      </c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1985</v>
      </c>
      <c r="C6" s="27" t="s">
        <v>38</v>
      </c>
      <c r="D6" s="41" t="s">
        <v>39</v>
      </c>
      <c r="E6" s="27">
        <v>17</v>
      </c>
      <c r="F6" s="27">
        <v>6</v>
      </c>
      <c r="G6" s="27">
        <v>26</v>
      </c>
      <c r="H6" s="27">
        <v>17</v>
      </c>
      <c r="I6" s="27">
        <v>90</v>
      </c>
      <c r="J6" s="27">
        <v>12</v>
      </c>
      <c r="K6" s="27">
        <v>21</v>
      </c>
      <c r="L6" s="27">
        <v>25</v>
      </c>
      <c r="M6" s="27">
        <v>32</v>
      </c>
      <c r="N6" s="30">
        <v>0.69230769230769229</v>
      </c>
      <c r="O6" s="25">
        <v>130</v>
      </c>
      <c r="P6" s="19" t="s">
        <v>41</v>
      </c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1986</v>
      </c>
      <c r="C7" s="43" t="s">
        <v>38</v>
      </c>
      <c r="D7" s="41" t="s">
        <v>39</v>
      </c>
      <c r="E7" s="27">
        <v>17</v>
      </c>
      <c r="F7" s="27">
        <v>3</v>
      </c>
      <c r="G7" s="27">
        <v>17</v>
      </c>
      <c r="H7" s="27">
        <v>10</v>
      </c>
      <c r="I7" s="27">
        <v>59</v>
      </c>
      <c r="J7" s="27">
        <v>8</v>
      </c>
      <c r="K7" s="27">
        <v>8</v>
      </c>
      <c r="L7" s="27">
        <v>23</v>
      </c>
      <c r="M7" s="27">
        <v>20</v>
      </c>
      <c r="N7" s="78" t="s">
        <v>40</v>
      </c>
      <c r="O7" s="25">
        <v>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66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1987</v>
      </c>
      <c r="C8" s="43" t="s">
        <v>38</v>
      </c>
      <c r="D8" s="41" t="s">
        <v>39</v>
      </c>
      <c r="E8" s="27">
        <v>18</v>
      </c>
      <c r="F8" s="27">
        <v>3</v>
      </c>
      <c r="G8" s="27">
        <v>27</v>
      </c>
      <c r="H8" s="27">
        <v>9</v>
      </c>
      <c r="I8" s="27">
        <v>71</v>
      </c>
      <c r="J8" s="27">
        <v>8</v>
      </c>
      <c r="K8" s="27">
        <v>12</v>
      </c>
      <c r="L8" s="27">
        <v>21</v>
      </c>
      <c r="M8" s="27">
        <f>PRODUCT(F8+G8)</f>
        <v>30</v>
      </c>
      <c r="N8" s="78" t="s">
        <v>40</v>
      </c>
      <c r="O8" s="25">
        <v>0</v>
      </c>
      <c r="P8" s="19" t="s">
        <v>46</v>
      </c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66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1988</v>
      </c>
      <c r="C9" s="43" t="s">
        <v>41</v>
      </c>
      <c r="D9" s="41" t="s">
        <v>39</v>
      </c>
      <c r="E9" s="27">
        <v>18</v>
      </c>
      <c r="F9" s="27">
        <v>5</v>
      </c>
      <c r="G9" s="27">
        <v>30</v>
      </c>
      <c r="H9" s="27">
        <v>19</v>
      </c>
      <c r="I9" s="27">
        <v>106</v>
      </c>
      <c r="J9" s="27">
        <v>4</v>
      </c>
      <c r="K9" s="27">
        <v>28</v>
      </c>
      <c r="L9" s="27">
        <v>39</v>
      </c>
      <c r="M9" s="27">
        <f>PRODUCT(F9+G9)</f>
        <v>35</v>
      </c>
      <c r="N9" s="78" t="s">
        <v>40</v>
      </c>
      <c r="O9" s="25">
        <v>0</v>
      </c>
      <c r="P9" s="19" t="s">
        <v>45</v>
      </c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66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104</v>
      </c>
      <c r="F10" s="19">
        <f t="shared" si="0"/>
        <v>26</v>
      </c>
      <c r="G10" s="19">
        <f t="shared" si="0"/>
        <v>133</v>
      </c>
      <c r="H10" s="19">
        <f t="shared" si="0"/>
        <v>74</v>
      </c>
      <c r="I10" s="19">
        <f t="shared" si="0"/>
        <v>464</v>
      </c>
      <c r="J10" s="19">
        <f t="shared" si="0"/>
        <v>50</v>
      </c>
      <c r="K10" s="19">
        <f t="shared" si="0"/>
        <v>100</v>
      </c>
      <c r="L10" s="19">
        <f t="shared" si="0"/>
        <v>155</v>
      </c>
      <c r="M10" s="19">
        <f t="shared" si="0"/>
        <v>159</v>
      </c>
      <c r="N10" s="31">
        <f>PRODUCT(228/O10)</f>
        <v>0.59842519685039375</v>
      </c>
      <c r="O10" s="32">
        <f>SUM(O4:O9)</f>
        <v>381</v>
      </c>
      <c r="P10" s="19"/>
      <c r="Q10" s="19"/>
      <c r="R10" s="19"/>
      <c r="S10" s="19"/>
      <c r="T10" s="25" t="e">
        <f t="shared" ref="T10" si="1">PRODUCT(L10/S10)</f>
        <v>#DIV/0!</v>
      </c>
      <c r="U10" s="19">
        <f t="shared" ref="U10:AJ10" si="2">SUM(U4:U9)</f>
        <v>0</v>
      </c>
      <c r="V10" s="19">
        <f t="shared" si="2"/>
        <v>0</v>
      </c>
      <c r="W10" s="19">
        <f t="shared" si="2"/>
        <v>0</v>
      </c>
      <c r="X10" s="19">
        <f t="shared" si="2"/>
        <v>0</v>
      </c>
      <c r="Y10" s="19">
        <f t="shared" si="2"/>
        <v>0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0</v>
      </c>
      <c r="AE10" s="19">
        <f t="shared" si="2"/>
        <v>1</v>
      </c>
      <c r="AF10" s="19">
        <f t="shared" si="2"/>
        <v>0</v>
      </c>
      <c r="AG10" s="19">
        <f t="shared" si="2"/>
        <v>0</v>
      </c>
      <c r="AH10" s="19">
        <f t="shared" si="2"/>
        <v>1</v>
      </c>
      <c r="AI10" s="19">
        <f t="shared" si="2"/>
        <v>0</v>
      </c>
      <c r="AJ10" s="19">
        <f t="shared" si="2"/>
        <v>1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 t="s">
        <v>2</v>
      </c>
      <c r="C11" s="33"/>
      <c r="D11" s="34">
        <f>SUM(F10:H10)+((I10-F10-G10)/3)+(E10/3)+(AE10*25)+(AF10*25)+(AG10*10)+(AH10*25)+(AI10*20)+(AJ10*15)</f>
        <v>434.33333333333337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6"/>
      <c r="AJ11" s="1"/>
      <c r="AK11" s="1"/>
      <c r="AL11" s="24"/>
      <c r="AM11" s="9"/>
      <c r="AN11" s="9"/>
      <c r="AO11" s="9"/>
      <c r="AP11" s="9"/>
      <c r="AQ11" s="9"/>
    </row>
    <row r="12" spans="1:43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9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3" t="s">
        <v>73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42"/>
      <c r="AB13" s="42"/>
      <c r="AC13" s="42"/>
      <c r="AD13" s="13"/>
      <c r="AE13" s="13"/>
      <c r="AF13" s="13"/>
      <c r="AG13" s="13"/>
      <c r="AH13" s="13"/>
      <c r="AI13" s="13"/>
      <c r="AJ13" s="13"/>
      <c r="AK13" s="43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1" t="s">
        <v>15</v>
      </c>
      <c r="C14" s="13"/>
      <c r="D14" s="44"/>
      <c r="E14" s="27">
        <f>PRODUCT(E10)</f>
        <v>104</v>
      </c>
      <c r="F14" s="27">
        <f>PRODUCT(F10)</f>
        <v>26</v>
      </c>
      <c r="G14" s="27">
        <f>PRODUCT(G10)</f>
        <v>133</v>
      </c>
      <c r="H14" s="27">
        <f>PRODUCT(H10)</f>
        <v>74</v>
      </c>
      <c r="I14" s="27">
        <f>PRODUCT(I10)</f>
        <v>464</v>
      </c>
      <c r="J14" s="1"/>
      <c r="K14" s="45">
        <f>PRODUCT((F14+G14)/E14)</f>
        <v>1.5288461538461537</v>
      </c>
      <c r="L14" s="45">
        <f>PRODUCT(H14/E14)</f>
        <v>0.71153846153846156</v>
      </c>
      <c r="M14" s="45">
        <f>PRODUCT(I14/E14)</f>
        <v>4.4615384615384617</v>
      </c>
      <c r="N14" s="30">
        <f>PRODUCT(N10)</f>
        <v>0.59842519685039375</v>
      </c>
      <c r="O14" s="25">
        <f>PRODUCT(O10)</f>
        <v>381</v>
      </c>
      <c r="P14" s="46" t="s">
        <v>31</v>
      </c>
      <c r="Q14" s="47"/>
      <c r="R14" s="47"/>
      <c r="S14" s="48" t="s">
        <v>70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36</v>
      </c>
      <c r="AE14" s="48"/>
      <c r="AF14" s="48"/>
      <c r="AG14" s="48"/>
      <c r="AH14" s="48"/>
      <c r="AI14" s="48"/>
      <c r="AJ14" s="49"/>
      <c r="AK14" s="50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32</v>
      </c>
      <c r="Q15" s="55"/>
      <c r="R15" s="55"/>
      <c r="S15" s="56" t="s">
        <v>70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36</v>
      </c>
      <c r="AE15" s="56"/>
      <c r="AF15" s="56"/>
      <c r="AG15" s="56"/>
      <c r="AH15" s="56"/>
      <c r="AI15" s="56"/>
      <c r="AJ15" s="57"/>
      <c r="AK15" s="58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9" t="s">
        <v>17</v>
      </c>
      <c r="C16" s="60"/>
      <c r="D16" s="61"/>
      <c r="E16" s="28"/>
      <c r="F16" s="28"/>
      <c r="G16" s="28"/>
      <c r="H16" s="28"/>
      <c r="I16" s="28"/>
      <c r="J16" s="1"/>
      <c r="K16" s="62"/>
      <c r="L16" s="62"/>
      <c r="M16" s="62"/>
      <c r="N16" s="63"/>
      <c r="O16" s="25"/>
      <c r="P16" s="54" t="s">
        <v>33</v>
      </c>
      <c r="Q16" s="55"/>
      <c r="R16" s="55"/>
      <c r="S16" s="56" t="s">
        <v>70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36</v>
      </c>
      <c r="AE16" s="56"/>
      <c r="AF16" s="56"/>
      <c r="AG16" s="56"/>
      <c r="AH16" s="56"/>
      <c r="AI16" s="56"/>
      <c r="AJ16" s="57"/>
      <c r="AK16" s="5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64" t="s">
        <v>18</v>
      </c>
      <c r="C17" s="65"/>
      <c r="D17" s="66"/>
      <c r="E17" s="19">
        <f>SUM(E14:E16)</f>
        <v>104</v>
      </c>
      <c r="F17" s="19">
        <f>SUM(F14:F16)</f>
        <v>26</v>
      </c>
      <c r="G17" s="19">
        <f>SUM(G14:G16)</f>
        <v>133</v>
      </c>
      <c r="H17" s="19">
        <f>SUM(H14:H16)</f>
        <v>74</v>
      </c>
      <c r="I17" s="19">
        <f>SUM(I14:I16)</f>
        <v>464</v>
      </c>
      <c r="J17" s="1"/>
      <c r="K17" s="67">
        <f>PRODUCT((F17+G17)/E17)</f>
        <v>1.5288461538461537</v>
      </c>
      <c r="L17" s="67">
        <f>PRODUCT(H17/E17)</f>
        <v>0.71153846153846156</v>
      </c>
      <c r="M17" s="67">
        <f>PRODUCT(I17/E17)</f>
        <v>4.4615384615384617</v>
      </c>
      <c r="N17" s="31">
        <v>0.59799999999999998</v>
      </c>
      <c r="O17" s="25">
        <f>SUM(O14:O16)</f>
        <v>381</v>
      </c>
      <c r="P17" s="68" t="s">
        <v>34</v>
      </c>
      <c r="Q17" s="69"/>
      <c r="R17" s="69"/>
      <c r="S17" s="70" t="s">
        <v>71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69</v>
      </c>
      <c r="AE17" s="70"/>
      <c r="AF17" s="70"/>
      <c r="AG17" s="70"/>
      <c r="AH17" s="70"/>
      <c r="AI17" s="70"/>
      <c r="AJ17" s="71"/>
      <c r="AK17" s="72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73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 t="s">
        <v>37</v>
      </c>
      <c r="C19" s="1"/>
      <c r="D19" s="1" t="s">
        <v>68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P43" s="25"/>
      <c r="Q43" s="25"/>
      <c r="R43" s="25"/>
      <c r="S43" s="25"/>
      <c r="T43" s="25"/>
    </row>
    <row r="44" spans="1:43" ht="15" customHeight="1" x14ac:dyDescent="0.25">
      <c r="P44" s="25"/>
      <c r="Q44" s="25"/>
      <c r="R44" s="25"/>
      <c r="S44" s="25"/>
      <c r="T44" s="25"/>
    </row>
    <row r="45" spans="1:43" ht="15" customHeight="1" x14ac:dyDescent="0.25">
      <c r="P45" s="9"/>
      <c r="Q45" s="9"/>
      <c r="R45" s="9"/>
      <c r="S45" s="1"/>
      <c r="T45" s="25"/>
    </row>
    <row r="46" spans="1:43" ht="15" customHeight="1" x14ac:dyDescent="0.25">
      <c r="P46" s="9"/>
      <c r="Q46" s="9"/>
      <c r="R46" s="9"/>
      <c r="S46" s="1"/>
      <c r="T46" s="25"/>
    </row>
    <row r="47" spans="1:43" ht="15" customHeight="1" x14ac:dyDescent="0.25">
      <c r="P47" s="9"/>
      <c r="Q47" s="9"/>
      <c r="R47" s="9"/>
      <c r="S47" s="1"/>
      <c r="T47" s="25"/>
    </row>
    <row r="48" spans="1:43" ht="15" customHeight="1" x14ac:dyDescent="0.25">
      <c r="P48" s="9"/>
      <c r="Q48" s="9"/>
      <c r="R48" s="9"/>
      <c r="S48" s="1"/>
      <c r="T48" s="25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80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80" customWidth="1"/>
    <col min="22" max="22" width="11" style="80" customWidth="1"/>
    <col min="23" max="23" width="24.140625" style="120" customWidth="1"/>
    <col min="24" max="24" width="9.42578125" style="80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75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42</v>
      </c>
      <c r="C2" s="86" t="s">
        <v>43</v>
      </c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74</v>
      </c>
      <c r="C3" s="23" t="s">
        <v>47</v>
      </c>
      <c r="D3" s="89" t="s">
        <v>48</v>
      </c>
      <c r="E3" s="90" t="s">
        <v>1</v>
      </c>
      <c r="F3" s="25"/>
      <c r="G3" s="91" t="s">
        <v>49</v>
      </c>
      <c r="H3" s="92" t="s">
        <v>50</v>
      </c>
      <c r="I3" s="92" t="s">
        <v>28</v>
      </c>
      <c r="J3" s="18" t="s">
        <v>51</v>
      </c>
      <c r="K3" s="93" t="s">
        <v>52</v>
      </c>
      <c r="L3" s="93" t="s">
        <v>53</v>
      </c>
      <c r="M3" s="91" t="s">
        <v>54</v>
      </c>
      <c r="N3" s="91" t="s">
        <v>27</v>
      </c>
      <c r="O3" s="92" t="s">
        <v>55</v>
      </c>
      <c r="P3" s="91" t="s">
        <v>50</v>
      </c>
      <c r="Q3" s="91" t="s">
        <v>3</v>
      </c>
      <c r="R3" s="91">
        <v>1</v>
      </c>
      <c r="S3" s="91">
        <v>2</v>
      </c>
      <c r="T3" s="91">
        <v>3</v>
      </c>
      <c r="U3" s="91" t="s">
        <v>56</v>
      </c>
      <c r="V3" s="18" t="s">
        <v>19</v>
      </c>
      <c r="W3" s="17" t="s">
        <v>57</v>
      </c>
      <c r="X3" s="17" t="s">
        <v>58</v>
      </c>
      <c r="Y3" s="85"/>
      <c r="Z3" s="85"/>
      <c r="AA3" s="85"/>
      <c r="AB3" s="85"/>
      <c r="AC3" s="85"/>
      <c r="AD3" s="85"/>
    </row>
    <row r="4" spans="1:30" x14ac:dyDescent="0.25">
      <c r="A4" s="122"/>
      <c r="B4" s="142" t="s">
        <v>62</v>
      </c>
      <c r="C4" s="95" t="s">
        <v>63</v>
      </c>
      <c r="D4" s="94" t="s">
        <v>59</v>
      </c>
      <c r="E4" s="96" t="s">
        <v>39</v>
      </c>
      <c r="F4" s="143"/>
      <c r="G4" s="97"/>
      <c r="H4" s="98"/>
      <c r="I4" s="97">
        <v>1</v>
      </c>
      <c r="J4" s="99"/>
      <c r="K4" s="99" t="s">
        <v>76</v>
      </c>
      <c r="L4" s="99"/>
      <c r="M4" s="99">
        <v>1</v>
      </c>
      <c r="N4" s="97"/>
      <c r="O4" s="98"/>
      <c r="P4" s="97"/>
      <c r="Q4" s="144" t="s">
        <v>84</v>
      </c>
      <c r="R4" s="144"/>
      <c r="S4" s="144" t="s">
        <v>85</v>
      </c>
      <c r="T4" s="144" t="s">
        <v>85</v>
      </c>
      <c r="U4" s="144"/>
      <c r="V4" s="100">
        <v>1</v>
      </c>
      <c r="W4" s="95" t="s">
        <v>60</v>
      </c>
      <c r="X4" s="101" t="s">
        <v>64</v>
      </c>
      <c r="Y4" s="85"/>
      <c r="Z4" s="85"/>
      <c r="AA4" s="85"/>
      <c r="AB4" s="85"/>
      <c r="AC4" s="85"/>
      <c r="AD4" s="85"/>
    </row>
    <row r="5" spans="1:30" x14ac:dyDescent="0.25">
      <c r="A5" s="24"/>
      <c r="B5" s="102" t="s">
        <v>61</v>
      </c>
      <c r="C5" s="103"/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4"/>
      <c r="X5" s="109"/>
      <c r="Y5" s="85"/>
      <c r="Z5" s="85"/>
      <c r="AA5" s="85"/>
      <c r="AB5" s="85"/>
      <c r="AC5" s="85"/>
      <c r="AD5" s="85"/>
    </row>
    <row r="6" spans="1:30" x14ac:dyDescent="0.25">
      <c r="A6" s="24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85"/>
      <c r="Z6" s="85"/>
      <c r="AA6" s="85"/>
      <c r="AB6" s="85"/>
      <c r="AC6" s="85"/>
      <c r="AD6" s="85"/>
    </row>
    <row r="7" spans="1:30" x14ac:dyDescent="0.25">
      <c r="A7" s="9"/>
      <c r="B7" s="88" t="s">
        <v>77</v>
      </c>
      <c r="C7" s="23" t="s">
        <v>47</v>
      </c>
      <c r="D7" s="89" t="s">
        <v>48</v>
      </c>
      <c r="E7" s="90" t="s">
        <v>1</v>
      </c>
      <c r="F7" s="25"/>
      <c r="G7" s="91" t="s">
        <v>49</v>
      </c>
      <c r="H7" s="92" t="s">
        <v>50</v>
      </c>
      <c r="I7" s="92" t="s">
        <v>28</v>
      </c>
      <c r="J7" s="18" t="s">
        <v>51</v>
      </c>
      <c r="K7" s="93" t="s">
        <v>52</v>
      </c>
      <c r="L7" s="93" t="s">
        <v>53</v>
      </c>
      <c r="M7" s="91" t="s">
        <v>54</v>
      </c>
      <c r="N7" s="91" t="s">
        <v>27</v>
      </c>
      <c r="O7" s="92" t="s">
        <v>55</v>
      </c>
      <c r="P7" s="91" t="s">
        <v>50</v>
      </c>
      <c r="Q7" s="91" t="s">
        <v>3</v>
      </c>
      <c r="R7" s="91">
        <v>1</v>
      </c>
      <c r="S7" s="91">
        <v>2</v>
      </c>
      <c r="T7" s="91">
        <v>3</v>
      </c>
      <c r="U7" s="91" t="s">
        <v>56</v>
      </c>
      <c r="V7" s="18" t="s">
        <v>19</v>
      </c>
      <c r="W7" s="17" t="s">
        <v>57</v>
      </c>
      <c r="X7" s="17" t="s">
        <v>58</v>
      </c>
      <c r="Y7" s="85"/>
      <c r="Z7" s="85"/>
      <c r="AA7" s="85"/>
      <c r="AB7" s="85"/>
      <c r="AC7" s="85"/>
      <c r="AD7" s="85"/>
    </row>
    <row r="8" spans="1:30" x14ac:dyDescent="0.25">
      <c r="A8" s="24"/>
      <c r="B8" s="133" t="s">
        <v>78</v>
      </c>
      <c r="C8" s="134" t="s">
        <v>79</v>
      </c>
      <c r="D8" s="124" t="s">
        <v>80</v>
      </c>
      <c r="E8" s="135" t="s">
        <v>39</v>
      </c>
      <c r="F8" s="136"/>
      <c r="G8" s="125"/>
      <c r="H8" s="137"/>
      <c r="I8" s="137">
        <v>1</v>
      </c>
      <c r="J8" s="138" t="s">
        <v>81</v>
      </c>
      <c r="K8" s="138">
        <v>4</v>
      </c>
      <c r="L8" s="138"/>
      <c r="M8" s="138">
        <v>1</v>
      </c>
      <c r="N8" s="125"/>
      <c r="O8" s="137"/>
      <c r="P8" s="125">
        <v>1</v>
      </c>
      <c r="Q8" s="139" t="s">
        <v>83</v>
      </c>
      <c r="R8" s="139"/>
      <c r="S8" s="139" t="s">
        <v>83</v>
      </c>
      <c r="T8" s="139"/>
      <c r="U8" s="139"/>
      <c r="V8" s="140">
        <v>0.66700000000000004</v>
      </c>
      <c r="W8" s="141" t="s">
        <v>82</v>
      </c>
      <c r="X8" s="125">
        <v>105</v>
      </c>
      <c r="Y8" s="85"/>
      <c r="Z8" s="85"/>
      <c r="AA8" s="85"/>
      <c r="AB8" s="85"/>
      <c r="AC8" s="85"/>
      <c r="AD8" s="85"/>
    </row>
    <row r="9" spans="1:30" x14ac:dyDescent="0.25">
      <c r="A9" s="24"/>
      <c r="B9" s="126"/>
      <c r="C9" s="127"/>
      <c r="D9" s="128"/>
      <c r="E9" s="129"/>
      <c r="F9" s="130"/>
      <c r="G9" s="127"/>
      <c r="H9" s="127"/>
      <c r="I9" s="127"/>
      <c r="J9" s="131"/>
      <c r="K9" s="131"/>
      <c r="L9" s="131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8"/>
      <c r="X9" s="132"/>
      <c r="Y9" s="85"/>
      <c r="Z9" s="85"/>
      <c r="AA9" s="85"/>
      <c r="AB9" s="85"/>
      <c r="AC9" s="85"/>
      <c r="AD9" s="85"/>
    </row>
    <row r="10" spans="1:30" x14ac:dyDescent="0.25">
      <c r="A10" s="24"/>
      <c r="B10" s="116"/>
      <c r="C10" s="1"/>
      <c r="D10" s="116"/>
      <c r="E10" s="11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16"/>
      <c r="C11" s="1"/>
      <c r="D11" s="116"/>
      <c r="E11" s="11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2019-01-23T23:46:07Z</dcterms:modified>
</cp:coreProperties>
</file>