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7" i="1" l="1"/>
  <c r="O10" i="1"/>
  <c r="O17" i="1" s="1"/>
  <c r="M17" i="1"/>
  <c r="AE17" i="1"/>
  <c r="AD17" i="1"/>
  <c r="AC17" i="1"/>
  <c r="AB17" i="1"/>
  <c r="AA17" i="1"/>
  <c r="Z17" i="1"/>
  <c r="Y17" i="1"/>
  <c r="I23" i="1" s="1"/>
  <c r="N23" i="1" s="1"/>
  <c r="X17" i="1"/>
  <c r="H23" i="1" s="1"/>
  <c r="W17" i="1"/>
  <c r="G23" i="1" s="1"/>
  <c r="V17" i="1"/>
  <c r="F23" i="1" s="1"/>
  <c r="U17" i="1"/>
  <c r="E23" i="1" s="1"/>
  <c r="T17" i="1"/>
  <c r="S17" i="1"/>
  <c r="R17" i="1"/>
  <c r="Q17" i="1"/>
  <c r="P17" i="1"/>
  <c r="L17" i="1"/>
  <c r="J17" i="1"/>
  <c r="I17" i="1"/>
  <c r="I21" i="1" s="1"/>
  <c r="I24" i="1" s="1"/>
  <c r="H17" i="1"/>
  <c r="H21" i="1" s="1"/>
  <c r="G17" i="1"/>
  <c r="G21" i="1" s="1"/>
  <c r="F17" i="1"/>
  <c r="F21" i="1" s="1"/>
  <c r="E17" i="1"/>
  <c r="E21" i="1" s="1"/>
  <c r="G24" i="1" l="1"/>
  <c r="L23" i="1"/>
  <c r="M23" i="1"/>
  <c r="K23" i="1"/>
  <c r="E24" i="1"/>
  <c r="M21" i="1"/>
  <c r="K21" i="1"/>
  <c r="F24" i="1"/>
  <c r="M24" i="1"/>
  <c r="H24" i="1"/>
  <c r="L21" i="1"/>
  <c r="O21" i="1"/>
  <c r="O24" i="1" s="1"/>
  <c r="N24" i="1" s="1"/>
  <c r="N17" i="1"/>
  <c r="N21" i="1" s="1"/>
  <c r="D18" i="1"/>
  <c r="L24" i="1" l="1"/>
  <c r="K24" i="1"/>
</calcChain>
</file>

<file path=xl/sharedStrings.xml><?xml version="1.0" encoding="utf-8"?>
<sst xmlns="http://schemas.openxmlformats.org/spreadsheetml/2006/main" count="89" uniqueCount="58">
  <si>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</si>
  <si>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</si>
  <si>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</si>
  <si>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</si>
  <si>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</si>
  <si>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</si>
  <si>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</si>
  <si>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</si>
  <si>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</si>
  <si>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</si>
  <si>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</si>
  <si>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</si>
  <si>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</si>
  <si>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</si>
  <si>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</si>
  <si>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</si>
  <si>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</si>
  <si>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</si>
  <si>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</si>
  <si>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</si>
  <si>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</si>
  <si>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</si>
  <si>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</si>
  <si>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</si>
  <si>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</si>
  <si>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</si>
  <si>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</si>
  <si>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</si>
  <si>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</si>
  <si>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</si>
  <si>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</si>
  <si>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</si>
  <si>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</si>
  <si>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</si>
  <si>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</si>
  <si>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</si>
  <si>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</si>
  <si>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</si>
  <si>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</si>
  <si>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</si>
  <si>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</si>
  <si>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</si>
  <si>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</si>
  <si>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</si>
  <si>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Roihu = Roihu, Helsinki  (1957),  kasvattajaseura</t>
  </si>
  <si>
    <t>Roihu  2</t>
  </si>
  <si>
    <t>Jannika Kärnä</t>
  </si>
  <si>
    <t>27.9.1995   Helsinki</t>
  </si>
  <si>
    <t>11.</t>
  </si>
  <si>
    <t>Tyttöjen superpesis</t>
  </si>
  <si>
    <t>09.07. 2014  Keki - Roihu  2-0  (5-0, 3-2)</t>
  </si>
  <si>
    <t>2.  ottelu</t>
  </si>
  <si>
    <t>10.08. 2014  ViU - Roihu  2-0  (1-0, 8-3)</t>
  </si>
  <si>
    <t xml:space="preserve">  19 v   9 kk 12 pv</t>
  </si>
  <si>
    <t xml:space="preserve">  19 v 10 kk 14 pv</t>
  </si>
  <si>
    <t>alemmat pudotuspelit, superpesiskarsinta</t>
  </si>
  <si>
    <t>PuPe</t>
  </si>
  <si>
    <t>PuPe = Puijon Pesis  (2009)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</si>
</sst>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6" width="5.7109375" style="57" customWidth="1"/>
    <col min="17" max="17" width="6.5703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42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9">
        <v>2009</v>
      </c>
      <c r="C4" s="59"/>
      <c r="D4" s="60" t="s">
        <v>35</v>
      </c>
      <c r="E4" s="59"/>
      <c r="F4" s="60" t="s">
        <v>34</v>
      </c>
      <c r="G4" s="62"/>
      <c r="H4" s="61"/>
      <c r="I4" s="59"/>
      <c r="J4" s="59"/>
      <c r="K4" s="59"/>
      <c r="L4" s="59"/>
      <c r="M4" s="59"/>
      <c r="N4" s="59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9">
        <v>2010</v>
      </c>
      <c r="C5" s="59"/>
      <c r="D5" s="60" t="s">
        <v>35</v>
      </c>
      <c r="E5" s="59"/>
      <c r="F5" s="60" t="s">
        <v>34</v>
      </c>
      <c r="G5" s="62"/>
      <c r="H5" s="61"/>
      <c r="I5" s="59"/>
      <c r="J5" s="59"/>
      <c r="K5" s="59"/>
      <c r="L5" s="59"/>
      <c r="M5" s="59"/>
      <c r="N5" s="5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6">
        <v>2011</v>
      </c>
      <c r="C6" s="86"/>
      <c r="D6" s="87" t="s">
        <v>35</v>
      </c>
      <c r="E6" s="86"/>
      <c r="F6" s="87" t="s">
        <v>49</v>
      </c>
      <c r="G6" s="88"/>
      <c r="H6" s="89"/>
      <c r="I6" s="86"/>
      <c r="J6" s="86"/>
      <c r="K6" s="86"/>
      <c r="L6" s="86"/>
      <c r="M6" s="86"/>
      <c r="N6" s="86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6">
        <v>2012</v>
      </c>
      <c r="C7" s="86"/>
      <c r="D7" s="87" t="s">
        <v>35</v>
      </c>
      <c r="E7" s="86"/>
      <c r="F7" s="87" t="s">
        <v>49</v>
      </c>
      <c r="G7" s="88"/>
      <c r="H7" s="89"/>
      <c r="I7" s="86"/>
      <c r="J7" s="86"/>
      <c r="K7" s="86"/>
      <c r="L7" s="86"/>
      <c r="M7" s="86"/>
      <c r="N7" s="86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0">
        <v>2013</v>
      </c>
      <c r="C8" s="80"/>
      <c r="D8" s="81" t="s">
        <v>45</v>
      </c>
      <c r="E8" s="80"/>
      <c r="F8" s="82" t="s">
        <v>43</v>
      </c>
      <c r="G8" s="83"/>
      <c r="H8" s="84"/>
      <c r="I8" s="80"/>
      <c r="J8" s="80"/>
      <c r="K8" s="80"/>
      <c r="L8" s="80"/>
      <c r="M8" s="80"/>
      <c r="N8" s="85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0">
        <v>2014</v>
      </c>
      <c r="C9" s="80"/>
      <c r="D9" s="81" t="s">
        <v>45</v>
      </c>
      <c r="E9" s="80"/>
      <c r="F9" s="82" t="s">
        <v>43</v>
      </c>
      <c r="G9" s="83"/>
      <c r="H9" s="84"/>
      <c r="I9" s="80"/>
      <c r="J9" s="80"/>
      <c r="K9" s="80"/>
      <c r="L9" s="80"/>
      <c r="M9" s="80"/>
      <c r="N9" s="85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2014</v>
      </c>
      <c r="C10" s="27" t="s">
        <v>48</v>
      </c>
      <c r="D10" s="29" t="s">
        <v>35</v>
      </c>
      <c r="E10" s="27">
        <v>2</v>
      </c>
      <c r="F10" s="27">
        <v>0</v>
      </c>
      <c r="G10" s="33">
        <v>0</v>
      </c>
      <c r="H10" s="64">
        <v>1</v>
      </c>
      <c r="I10" s="27">
        <v>2</v>
      </c>
      <c r="J10" s="27">
        <v>0</v>
      </c>
      <c r="K10" s="27">
        <v>1</v>
      </c>
      <c r="L10" s="27">
        <v>1</v>
      </c>
      <c r="M10" s="27">
        <v>0</v>
      </c>
      <c r="N10" s="30">
        <v>0.28599999999999998</v>
      </c>
      <c r="O10" s="37">
        <f>PRODUCT(I10/N10)</f>
        <v>6.9930069930069934</v>
      </c>
      <c r="P10" s="27"/>
      <c r="Q10" s="27"/>
      <c r="R10" s="27"/>
      <c r="S10" s="27"/>
      <c r="T10" s="27"/>
      <c r="U10" s="28">
        <v>4</v>
      </c>
      <c r="V10" s="28">
        <v>0</v>
      </c>
      <c r="W10" s="28">
        <v>1</v>
      </c>
      <c r="X10" s="28">
        <v>0</v>
      </c>
      <c r="Y10" s="28">
        <v>5</v>
      </c>
      <c r="Z10" s="27"/>
      <c r="AA10" s="27"/>
      <c r="AB10" s="27"/>
      <c r="AC10" s="27"/>
      <c r="AD10" s="27"/>
      <c r="AE10" s="27"/>
      <c r="AF10" s="49" t="s">
        <v>55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80">
        <v>2015</v>
      </c>
      <c r="C11" s="80"/>
      <c r="D11" s="81" t="s">
        <v>45</v>
      </c>
      <c r="E11" s="80"/>
      <c r="F11" s="82" t="s">
        <v>43</v>
      </c>
      <c r="G11" s="83"/>
      <c r="H11" s="84"/>
      <c r="I11" s="80"/>
      <c r="J11" s="80"/>
      <c r="K11" s="80"/>
      <c r="L11" s="80"/>
      <c r="M11" s="80"/>
      <c r="N11" s="85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59">
        <v>2015</v>
      </c>
      <c r="C12" s="59"/>
      <c r="D12" s="60" t="s">
        <v>35</v>
      </c>
      <c r="E12" s="59"/>
      <c r="F12" s="60" t="s">
        <v>34</v>
      </c>
      <c r="G12" s="62"/>
      <c r="H12" s="61"/>
      <c r="I12" s="59"/>
      <c r="J12" s="59"/>
      <c r="K12" s="59"/>
      <c r="L12" s="59"/>
      <c r="M12" s="59"/>
      <c r="N12" s="59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2016</v>
      </c>
      <c r="C13" s="27"/>
      <c r="D13" s="29"/>
      <c r="E13" s="27"/>
      <c r="F13" s="90"/>
      <c r="G13" s="33"/>
      <c r="H13" s="64"/>
      <c r="I13" s="27"/>
      <c r="J13" s="27"/>
      <c r="K13" s="27"/>
      <c r="L13" s="27"/>
      <c r="M13" s="27"/>
      <c r="N13" s="3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2017</v>
      </c>
      <c r="C14" s="27"/>
      <c r="D14" s="29"/>
      <c r="E14" s="27"/>
      <c r="F14" s="90"/>
      <c r="G14" s="33"/>
      <c r="H14" s="64"/>
      <c r="I14" s="27"/>
      <c r="J14" s="27"/>
      <c r="K14" s="27"/>
      <c r="L14" s="27"/>
      <c r="M14" s="27"/>
      <c r="N14" s="30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2018</v>
      </c>
      <c r="C15" s="27"/>
      <c r="D15" s="29"/>
      <c r="E15" s="27"/>
      <c r="F15" s="90"/>
      <c r="G15" s="33"/>
      <c r="H15" s="64"/>
      <c r="I15" s="27"/>
      <c r="J15" s="27"/>
      <c r="K15" s="27"/>
      <c r="L15" s="27"/>
      <c r="M15" s="27"/>
      <c r="N15" s="30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80">
        <v>2019</v>
      </c>
      <c r="C16" s="80"/>
      <c r="D16" s="81" t="s">
        <v>56</v>
      </c>
      <c r="E16" s="80"/>
      <c r="F16" s="82" t="s">
        <v>43</v>
      </c>
      <c r="G16" s="83"/>
      <c r="H16" s="84"/>
      <c r="I16" s="80"/>
      <c r="J16" s="80"/>
      <c r="K16" s="80"/>
      <c r="L16" s="80"/>
      <c r="M16" s="80"/>
      <c r="N16" s="85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5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2</v>
      </c>
      <c r="F17" s="19">
        <f t="shared" si="0"/>
        <v>0</v>
      </c>
      <c r="G17" s="19">
        <f t="shared" si="0"/>
        <v>0</v>
      </c>
      <c r="H17" s="19">
        <f t="shared" si="0"/>
        <v>1</v>
      </c>
      <c r="I17" s="19">
        <f t="shared" si="0"/>
        <v>2</v>
      </c>
      <c r="J17" s="19">
        <f t="shared" si="0"/>
        <v>0</v>
      </c>
      <c r="K17" s="19">
        <f t="shared" si="0"/>
        <v>1</v>
      </c>
      <c r="L17" s="19">
        <f t="shared" si="0"/>
        <v>1</v>
      </c>
      <c r="M17" s="19">
        <f t="shared" si="0"/>
        <v>0</v>
      </c>
      <c r="N17" s="31">
        <f>PRODUCT(I17/O17)</f>
        <v>0.28599999999999998</v>
      </c>
      <c r="O17" s="32">
        <f t="shared" ref="O17:AE17" si="1">SUM(O4:O16)</f>
        <v>6.9930069930069934</v>
      </c>
      <c r="P17" s="19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4</v>
      </c>
      <c r="V17" s="19">
        <f t="shared" si="1"/>
        <v>0</v>
      </c>
      <c r="W17" s="19">
        <f t="shared" si="1"/>
        <v>1</v>
      </c>
      <c r="X17" s="19">
        <f t="shared" si="1"/>
        <v>0</v>
      </c>
      <c r="Y17" s="19">
        <f t="shared" si="1"/>
        <v>5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2.333333333333333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37</v>
      </c>
      <c r="Q20" s="13"/>
      <c r="R20" s="13"/>
      <c r="S20" s="13"/>
      <c r="T20" s="63"/>
      <c r="U20" s="63"/>
      <c r="V20" s="63"/>
      <c r="W20" s="63"/>
      <c r="X20" s="63"/>
      <c r="Y20" s="13"/>
      <c r="Z20" s="13"/>
      <c r="AA20" s="13"/>
      <c r="AB20" s="13"/>
      <c r="AC20" s="13"/>
      <c r="AD20" s="13"/>
      <c r="AE20" s="13"/>
      <c r="AF20" s="6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2"/>
      <c r="E21" s="27">
        <f>PRODUCT(E17)</f>
        <v>2</v>
      </c>
      <c r="F21" s="27">
        <f>PRODUCT(F17)</f>
        <v>0</v>
      </c>
      <c r="G21" s="27">
        <f>PRODUCT(G17)</f>
        <v>0</v>
      </c>
      <c r="H21" s="27">
        <f>PRODUCT(H17)</f>
        <v>1</v>
      </c>
      <c r="I21" s="27">
        <f>PRODUCT(I17)</f>
        <v>2</v>
      </c>
      <c r="J21" s="1"/>
      <c r="K21" s="43">
        <f>PRODUCT((F21+G21)/E21)</f>
        <v>0</v>
      </c>
      <c r="L21" s="43">
        <f>PRODUCT(H21/E21)</f>
        <v>0.5</v>
      </c>
      <c r="M21" s="43">
        <f>PRODUCT(I21/E21)</f>
        <v>1</v>
      </c>
      <c r="N21" s="30">
        <f>PRODUCT(N17)</f>
        <v>0.28599999999999998</v>
      </c>
      <c r="O21" s="25">
        <f>PRODUCT(O17)</f>
        <v>6.9930069930069934</v>
      </c>
      <c r="P21" s="65" t="s">
        <v>38</v>
      </c>
      <c r="Q21" s="66"/>
      <c r="R21" s="66"/>
      <c r="S21" s="67" t="s">
        <v>50</v>
      </c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8" t="s">
        <v>39</v>
      </c>
      <c r="AE21" s="68"/>
      <c r="AF21" s="69" t="s">
        <v>53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18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0" t="s">
        <v>40</v>
      </c>
      <c r="Q22" s="71"/>
      <c r="R22" s="71"/>
      <c r="S22" s="72" t="s">
        <v>52</v>
      </c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3" t="s">
        <v>51</v>
      </c>
      <c r="AE22" s="73"/>
      <c r="AF22" s="74" t="s">
        <v>54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19</v>
      </c>
      <c r="C23" s="48"/>
      <c r="D23" s="49"/>
      <c r="E23" s="28">
        <f>PRODUCT(U17)</f>
        <v>4</v>
      </c>
      <c r="F23" s="28">
        <f>PRODUCT(V17)</f>
        <v>0</v>
      </c>
      <c r="G23" s="28">
        <f>PRODUCT(W17)</f>
        <v>1</v>
      </c>
      <c r="H23" s="28">
        <f>PRODUCT(X17)</f>
        <v>0</v>
      </c>
      <c r="I23" s="28">
        <f>PRODUCT(Y17)</f>
        <v>5</v>
      </c>
      <c r="J23" s="1"/>
      <c r="K23" s="50">
        <f>PRODUCT((F23+G23)/E23)</f>
        <v>0.25</v>
      </c>
      <c r="L23" s="50">
        <f>PRODUCT(H23/E23)</f>
        <v>0</v>
      </c>
      <c r="M23" s="50">
        <f>PRODUCT(I23/E23)</f>
        <v>1.25</v>
      </c>
      <c r="N23" s="51">
        <f>PRODUCT(I23/O23)</f>
        <v>0.29411764705882354</v>
      </c>
      <c r="O23" s="25">
        <v>17</v>
      </c>
      <c r="P23" s="70" t="s">
        <v>41</v>
      </c>
      <c r="Q23" s="71"/>
      <c r="R23" s="71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3"/>
      <c r="AE23" s="73"/>
      <c r="AF23" s="74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20</v>
      </c>
      <c r="C24" s="53"/>
      <c r="D24" s="54"/>
      <c r="E24" s="19">
        <f>SUM(E21:E23)</f>
        <v>6</v>
      </c>
      <c r="F24" s="19">
        <f>SUM(F21:F23)</f>
        <v>0</v>
      </c>
      <c r="G24" s="19">
        <f>SUM(G21:G23)</f>
        <v>1</v>
      </c>
      <c r="H24" s="19">
        <f>SUM(H21:H23)</f>
        <v>1</v>
      </c>
      <c r="I24" s="19">
        <f>SUM(I21:I23)</f>
        <v>7</v>
      </c>
      <c r="J24" s="1"/>
      <c r="K24" s="55">
        <f>PRODUCT((F24+G24)/E24)</f>
        <v>0.16666666666666666</v>
      </c>
      <c r="L24" s="55">
        <f>PRODUCT(H24/E24)</f>
        <v>0.16666666666666666</v>
      </c>
      <c r="M24" s="55">
        <f>PRODUCT(I24/E24)</f>
        <v>1.1666666666666667</v>
      </c>
      <c r="N24" s="31">
        <f>PRODUCT(I24/O24)</f>
        <v>0.29175167589624018</v>
      </c>
      <c r="O24" s="25">
        <f>SUM(O21:O23)</f>
        <v>23.993006993006993</v>
      </c>
      <c r="P24" s="75" t="s">
        <v>42</v>
      </c>
      <c r="Q24" s="76"/>
      <c r="R24" s="76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8"/>
      <c r="AE24" s="78"/>
      <c r="AF24" s="79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36</v>
      </c>
      <c r="C26" s="58"/>
      <c r="D26" s="1" t="s">
        <v>44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58" t="s">
        <v>57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9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9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39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39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39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2019-09-01T21:27:48Z</dcterms:modified>
</cp:coreProperties>
</file>