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9" i="1" l="1"/>
  <c r="O18" i="1"/>
  <c r="O17" i="1"/>
  <c r="O16" i="1"/>
  <c r="O20" i="1" s="1"/>
  <c r="O24" i="1" s="1"/>
  <c r="AE20" i="1"/>
  <c r="AD20" i="1"/>
  <c r="AC20" i="1"/>
  <c r="AB20" i="1"/>
  <c r="AA20" i="1"/>
  <c r="Z20" i="1"/>
  <c r="Y20" i="1"/>
  <c r="I26" i="1" s="1"/>
  <c r="X20" i="1"/>
  <c r="H26" i="1" s="1"/>
  <c r="L26" i="1" s="1"/>
  <c r="W20" i="1"/>
  <c r="G26" i="1" s="1"/>
  <c r="V20" i="1"/>
  <c r="F26" i="1"/>
  <c r="K26" i="1" s="1"/>
  <c r="U20" i="1"/>
  <c r="E26" i="1"/>
  <c r="T20" i="1"/>
  <c r="I25" i="1" s="1"/>
  <c r="S20" i="1"/>
  <c r="H25" i="1" s="1"/>
  <c r="L25" i="1" s="1"/>
  <c r="R20" i="1"/>
  <c r="G25" i="1" s="1"/>
  <c r="Q20" i="1"/>
  <c r="F25" i="1" s="1"/>
  <c r="K25" i="1" s="1"/>
  <c r="P20" i="1"/>
  <c r="E25" i="1" s="1"/>
  <c r="M20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M24" i="1" l="1"/>
  <c r="I27" i="1"/>
  <c r="N26" i="1"/>
  <c r="M26" i="1"/>
  <c r="K24" i="1"/>
  <c r="F27" i="1"/>
  <c r="K27" i="1" s="1"/>
  <c r="H27" i="1"/>
  <c r="L27" i="1" s="1"/>
  <c r="L24" i="1"/>
  <c r="O25" i="1"/>
  <c r="M25" i="1"/>
  <c r="O27" i="1"/>
  <c r="N20" i="1"/>
  <c r="N24" i="1" s="1"/>
  <c r="D21" i="1"/>
  <c r="M27" i="1" l="1"/>
  <c r="N27" i="1"/>
</calcChain>
</file>

<file path=xl/sharedStrings.xml><?xml version="1.0" encoding="utf-8"?>
<sst xmlns="http://schemas.openxmlformats.org/spreadsheetml/2006/main" count="107" uniqueCount="61">
  <si>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</si>
  <si>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</si>
  <si>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</si>
  <si>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</si>
  <si>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</si>
  <si>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</si>
  <si>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</si>
  <si>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</si>
  <si>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</si>
  <si>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</si>
  <si>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</si>
  <si>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</si>
  <si>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</si>
  <si>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</si>
  <si>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</si>
  <si>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</si>
  <si>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</si>
  <si>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</si>
  <si>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</si>
  <si>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</si>
  <si>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</si>
  <si>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</si>
  <si>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</si>
  <si>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</si>
  <si>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</si>
  <si>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</si>
  <si>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</si>
  <si>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</si>
  <si>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</si>
  <si>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</si>
  <si>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</si>
  <si>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</si>
  <si>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</si>
  <si>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</si>
  <si>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</si>
  <si>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</si>
  <si>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</si>
  <si>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</si>
  <si>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</si>
  <si>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</si>
  <si>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KiPa</t>
  </si>
  <si>
    <t>maakuntasarja</t>
  </si>
  <si>
    <t>suomensarja</t>
  </si>
  <si>
    <t>ykköspesis</t>
  </si>
  <si>
    <t>SiiPe</t>
  </si>
  <si>
    <t>Hanna Kärkkäinen</t>
  </si>
  <si>
    <t>23.10.1979</t>
  </si>
  <si>
    <t>8.</t>
  </si>
  <si>
    <t>10.</t>
  </si>
  <si>
    <t>karsintasarja</t>
  </si>
  <si>
    <t>14.08. 2002  Lippo - KiPa  2-0  (4-0, 4-1)</t>
  </si>
  <si>
    <t xml:space="preserve">  22 v   9 kk 22 pv</t>
  </si>
  <si>
    <t>17.08. 2002  KiPa - Lohi  0-2  (2-3, 1-2)</t>
  </si>
  <si>
    <t xml:space="preserve">  22 v   9 kk 25 pv</t>
  </si>
  <si>
    <t>2.  ottelu</t>
  </si>
  <si>
    <t>9.  ottelu</t>
  </si>
  <si>
    <t>05.07. 2006  SiiPe - TyTe  0-2  (1-3, 0-2)</t>
  </si>
  <si>
    <t xml:space="preserve">  26 v   8 kk 12 pv</t>
  </si>
  <si>
    <t>KiPa = Kiteen Pallo -90  (1990)</t>
  </si>
  <si>
    <t>SiiPe = Siilinjärven Pesis  (1987)</t>
  </si>
  <si>
    <t>alemmat pudotuspelit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</si>
</sst>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9" borderId="7" xfId="0" applyFont="1" applyFill="1" applyBorder="1"/>
    <xf numFmtId="0" fontId="3" fillId="9" borderId="6" xfId="0" applyFont="1" applyFill="1" applyBorder="1"/>
    <xf numFmtId="0" fontId="1" fillId="9" borderId="6" xfId="0" applyFont="1" applyFill="1" applyBorder="1"/>
    <xf numFmtId="0" fontId="1" fillId="9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right"/>
    </xf>
    <xf numFmtId="0" fontId="1" fillId="9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9" borderId="12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9" borderId="9" xfId="0" applyFont="1" applyFill="1" applyBorder="1"/>
    <xf numFmtId="0" fontId="3" fillId="9" borderId="10" xfId="0" applyFont="1" applyFill="1" applyBorder="1"/>
    <xf numFmtId="0" fontId="1" fillId="9" borderId="10" xfId="0" applyFont="1" applyFill="1" applyBorder="1"/>
    <xf numFmtId="0" fontId="1" fillId="9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right"/>
    </xf>
    <xf numFmtId="0" fontId="1" fillId="9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1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90" customWidth="1"/>
    <col min="4" max="4" width="7.5703125" style="91" customWidth="1"/>
    <col min="5" max="12" width="5.7109375" style="91" customWidth="1"/>
    <col min="13" max="13" width="6.28515625" style="91" customWidth="1"/>
    <col min="14" max="14" width="8.28515625" style="91" customWidth="1"/>
    <col min="15" max="15" width="0.5703125" style="91" customWidth="1"/>
    <col min="16" max="23" width="5.7109375" style="91" customWidth="1"/>
    <col min="24" max="27" width="5.7109375" style="26" customWidth="1"/>
    <col min="28" max="28" width="6.28515625" style="92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1995</v>
      </c>
      <c r="C4" s="27"/>
      <c r="D4" s="28" t="s">
        <v>40</v>
      </c>
      <c r="E4" s="27"/>
      <c r="F4" s="29" t="s">
        <v>41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1996</v>
      </c>
      <c r="C5" s="27"/>
      <c r="D5" s="28" t="s">
        <v>40</v>
      </c>
      <c r="E5" s="27"/>
      <c r="F5" s="29" t="s">
        <v>41</v>
      </c>
      <c r="G5" s="27"/>
      <c r="H5" s="27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3">
        <v>1997</v>
      </c>
      <c r="C6" s="33"/>
      <c r="D6" s="34" t="s">
        <v>40</v>
      </c>
      <c r="E6" s="33"/>
      <c r="F6" s="35" t="s">
        <v>42</v>
      </c>
      <c r="G6" s="33"/>
      <c r="H6" s="33"/>
      <c r="I6" s="33"/>
      <c r="J6" s="33"/>
      <c r="K6" s="33"/>
      <c r="L6" s="33"/>
      <c r="M6" s="33"/>
      <c r="N6" s="36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1998</v>
      </c>
      <c r="C7" s="33"/>
      <c r="D7" s="34" t="s">
        <v>40</v>
      </c>
      <c r="E7" s="33"/>
      <c r="F7" s="35" t="s">
        <v>42</v>
      </c>
      <c r="G7" s="33"/>
      <c r="H7" s="33"/>
      <c r="I7" s="33"/>
      <c r="J7" s="33"/>
      <c r="K7" s="33"/>
      <c r="L7" s="33"/>
      <c r="M7" s="33"/>
      <c r="N7" s="36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1999</v>
      </c>
      <c r="C8" s="33"/>
      <c r="D8" s="34" t="s">
        <v>40</v>
      </c>
      <c r="E8" s="33"/>
      <c r="F8" s="35" t="s">
        <v>42</v>
      </c>
      <c r="G8" s="33"/>
      <c r="H8" s="33"/>
      <c r="I8" s="33"/>
      <c r="J8" s="33"/>
      <c r="K8" s="33"/>
      <c r="L8" s="33"/>
      <c r="M8" s="33"/>
      <c r="N8" s="36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3">
        <v>2000</v>
      </c>
      <c r="C9" s="33"/>
      <c r="D9" s="34" t="s">
        <v>40</v>
      </c>
      <c r="E9" s="33"/>
      <c r="F9" s="35" t="s">
        <v>42</v>
      </c>
      <c r="G9" s="33"/>
      <c r="H9" s="33"/>
      <c r="I9" s="33"/>
      <c r="J9" s="33"/>
      <c r="K9" s="33"/>
      <c r="L9" s="33"/>
      <c r="M9" s="33"/>
      <c r="N9" s="36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7">
        <v>2001</v>
      </c>
      <c r="C10" s="37"/>
      <c r="D10" s="38" t="s">
        <v>40</v>
      </c>
      <c r="E10" s="37"/>
      <c r="F10" s="39" t="s">
        <v>43</v>
      </c>
      <c r="G10" s="94"/>
      <c r="H10" s="93"/>
      <c r="I10" s="37"/>
      <c r="J10" s="37"/>
      <c r="K10" s="37"/>
      <c r="L10" s="37"/>
      <c r="M10" s="37"/>
      <c r="N10" s="40"/>
      <c r="O10" s="2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7">
        <v>2002</v>
      </c>
      <c r="C11" s="37"/>
      <c r="D11" s="38" t="s">
        <v>40</v>
      </c>
      <c r="E11" s="37"/>
      <c r="F11" s="39" t="s">
        <v>43</v>
      </c>
      <c r="G11" s="94"/>
      <c r="H11" s="93"/>
      <c r="I11" s="37"/>
      <c r="J11" s="37"/>
      <c r="K11" s="37"/>
      <c r="L11" s="37"/>
      <c r="M11" s="37"/>
      <c r="N11" s="40"/>
      <c r="O11" s="25"/>
      <c r="P11" s="31"/>
      <c r="Q11" s="31"/>
      <c r="R11" s="31"/>
      <c r="S11" s="31"/>
      <c r="T11" s="31"/>
      <c r="U11" s="32">
        <v>6</v>
      </c>
      <c r="V11" s="32">
        <v>0</v>
      </c>
      <c r="W11" s="32">
        <v>0</v>
      </c>
      <c r="X11" s="32">
        <v>2</v>
      </c>
      <c r="Y11" s="32">
        <v>11</v>
      </c>
      <c r="Z11" s="31"/>
      <c r="AA11" s="31"/>
      <c r="AB11" s="31"/>
      <c r="AC11" s="31"/>
      <c r="AD11" s="31"/>
      <c r="AE11" s="31"/>
      <c r="AF11" s="95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7">
        <v>2003</v>
      </c>
      <c r="C12" s="37"/>
      <c r="D12" s="38" t="s">
        <v>40</v>
      </c>
      <c r="E12" s="37"/>
      <c r="F12" s="39" t="s">
        <v>43</v>
      </c>
      <c r="G12" s="94"/>
      <c r="H12" s="93"/>
      <c r="I12" s="37"/>
      <c r="J12" s="37"/>
      <c r="K12" s="37"/>
      <c r="L12" s="37"/>
      <c r="M12" s="37"/>
      <c r="N12" s="40"/>
      <c r="O12" s="25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7">
        <v>2004</v>
      </c>
      <c r="C13" s="37"/>
      <c r="D13" s="38" t="s">
        <v>40</v>
      </c>
      <c r="E13" s="37"/>
      <c r="F13" s="39" t="s">
        <v>43</v>
      </c>
      <c r="G13" s="94"/>
      <c r="H13" s="93"/>
      <c r="I13" s="37"/>
      <c r="J13" s="37"/>
      <c r="K13" s="37"/>
      <c r="L13" s="37"/>
      <c r="M13" s="37"/>
      <c r="N13" s="40"/>
      <c r="O13" s="25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2005</v>
      </c>
      <c r="C14" s="31"/>
      <c r="D14" s="41"/>
      <c r="E14" s="31"/>
      <c r="F14" s="31"/>
      <c r="G14" s="31"/>
      <c r="H14" s="31"/>
      <c r="I14" s="31"/>
      <c r="J14" s="31"/>
      <c r="K14" s="31"/>
      <c r="L14" s="31"/>
      <c r="M14" s="31"/>
      <c r="N14" s="42"/>
      <c r="O14" s="25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2006</v>
      </c>
      <c r="C15" s="33"/>
      <c r="D15" s="34" t="s">
        <v>44</v>
      </c>
      <c r="E15" s="33"/>
      <c r="F15" s="35" t="s">
        <v>42</v>
      </c>
      <c r="G15" s="33"/>
      <c r="H15" s="33"/>
      <c r="I15" s="33"/>
      <c r="J15" s="33"/>
      <c r="K15" s="33"/>
      <c r="L15" s="33"/>
      <c r="M15" s="33"/>
      <c r="N15" s="36"/>
      <c r="O15" s="25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2006</v>
      </c>
      <c r="C16" s="31" t="s">
        <v>47</v>
      </c>
      <c r="D16" s="41" t="s">
        <v>44</v>
      </c>
      <c r="E16" s="31">
        <v>11</v>
      </c>
      <c r="F16" s="31">
        <v>2</v>
      </c>
      <c r="G16" s="31">
        <v>2</v>
      </c>
      <c r="H16" s="31">
        <v>2</v>
      </c>
      <c r="I16" s="31">
        <v>26</v>
      </c>
      <c r="J16" s="31">
        <v>10</v>
      </c>
      <c r="K16" s="31">
        <v>7</v>
      </c>
      <c r="L16" s="31">
        <v>5</v>
      </c>
      <c r="M16" s="31">
        <v>4</v>
      </c>
      <c r="N16" s="42">
        <v>0.441</v>
      </c>
      <c r="O16" s="96">
        <f>PRODUCT(I16/N16)</f>
        <v>58.956916099773245</v>
      </c>
      <c r="P16" s="31">
        <v>7</v>
      </c>
      <c r="Q16" s="31">
        <v>1</v>
      </c>
      <c r="R16" s="31">
        <v>1</v>
      </c>
      <c r="S16" s="31">
        <v>4</v>
      </c>
      <c r="T16" s="31">
        <v>15</v>
      </c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1">
        <v>2007</v>
      </c>
      <c r="C17" s="31" t="s">
        <v>48</v>
      </c>
      <c r="D17" s="41" t="s">
        <v>44</v>
      </c>
      <c r="E17" s="31">
        <v>20</v>
      </c>
      <c r="F17" s="31">
        <v>0</v>
      </c>
      <c r="G17" s="31">
        <v>2</v>
      </c>
      <c r="H17" s="31">
        <v>2</v>
      </c>
      <c r="I17" s="31">
        <v>28</v>
      </c>
      <c r="J17" s="31">
        <v>14</v>
      </c>
      <c r="K17" s="31">
        <v>8</v>
      </c>
      <c r="L17" s="31">
        <v>4</v>
      </c>
      <c r="M17" s="31">
        <v>2</v>
      </c>
      <c r="N17" s="42">
        <v>0.35</v>
      </c>
      <c r="O17" s="96">
        <f>PRODUCT(I17/N17)</f>
        <v>80</v>
      </c>
      <c r="P17" s="31"/>
      <c r="Q17" s="31"/>
      <c r="R17" s="31"/>
      <c r="S17" s="31"/>
      <c r="T17" s="31"/>
      <c r="U17" s="32">
        <v>2</v>
      </c>
      <c r="V17" s="32">
        <v>0</v>
      </c>
      <c r="W17" s="32">
        <v>0</v>
      </c>
      <c r="X17" s="32">
        <v>0</v>
      </c>
      <c r="Y17" s="32">
        <v>1</v>
      </c>
      <c r="Z17" s="31"/>
      <c r="AA17" s="31"/>
      <c r="AB17" s="31"/>
      <c r="AC17" s="31"/>
      <c r="AD17" s="31"/>
      <c r="AE17" s="31"/>
      <c r="AF17" s="95" t="s">
        <v>49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1">
        <v>2008</v>
      </c>
      <c r="C18" s="31" t="s">
        <v>47</v>
      </c>
      <c r="D18" s="41" t="s">
        <v>44</v>
      </c>
      <c r="E18" s="31">
        <v>20</v>
      </c>
      <c r="F18" s="31">
        <v>1</v>
      </c>
      <c r="G18" s="31">
        <v>3</v>
      </c>
      <c r="H18" s="31">
        <v>3</v>
      </c>
      <c r="I18" s="31">
        <v>29</v>
      </c>
      <c r="J18" s="31">
        <v>20</v>
      </c>
      <c r="K18" s="31">
        <v>2</v>
      </c>
      <c r="L18" s="31">
        <v>3</v>
      </c>
      <c r="M18" s="31">
        <v>4</v>
      </c>
      <c r="N18" s="42">
        <v>0.36699999999999999</v>
      </c>
      <c r="O18" s="96">
        <f>PRODUCT(I18/N18)</f>
        <v>79.019073569482288</v>
      </c>
      <c r="P18" s="31">
        <v>7</v>
      </c>
      <c r="Q18" s="31">
        <v>0</v>
      </c>
      <c r="R18" s="31">
        <v>1</v>
      </c>
      <c r="S18" s="31">
        <v>1</v>
      </c>
      <c r="T18" s="31">
        <v>13</v>
      </c>
      <c r="U18" s="32"/>
      <c r="V18" s="32"/>
      <c r="W18" s="32"/>
      <c r="X18" s="32"/>
      <c r="Y18" s="32"/>
      <c r="Z18" s="31"/>
      <c r="AA18" s="31"/>
      <c r="AB18" s="31"/>
      <c r="AC18" s="31"/>
      <c r="AD18" s="31"/>
      <c r="AE18" s="31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1">
        <v>2009</v>
      </c>
      <c r="C19" s="31" t="s">
        <v>48</v>
      </c>
      <c r="D19" s="41" t="s">
        <v>44</v>
      </c>
      <c r="E19" s="31">
        <v>24</v>
      </c>
      <c r="F19" s="31">
        <v>0</v>
      </c>
      <c r="G19" s="31">
        <v>5</v>
      </c>
      <c r="H19" s="31">
        <v>3</v>
      </c>
      <c r="I19" s="31">
        <v>54</v>
      </c>
      <c r="J19" s="31">
        <v>11</v>
      </c>
      <c r="K19" s="31">
        <v>20</v>
      </c>
      <c r="L19" s="31">
        <v>18</v>
      </c>
      <c r="M19" s="31">
        <v>5</v>
      </c>
      <c r="N19" s="42">
        <v>0.44600000000000001</v>
      </c>
      <c r="O19" s="96">
        <f>PRODUCT(I19/N19)</f>
        <v>121.0762331838565</v>
      </c>
      <c r="P19" s="31"/>
      <c r="Q19" s="31"/>
      <c r="R19" s="31"/>
      <c r="S19" s="31"/>
      <c r="T19" s="31"/>
      <c r="U19" s="32">
        <v>5</v>
      </c>
      <c r="V19" s="32">
        <v>0</v>
      </c>
      <c r="W19" s="32">
        <v>0</v>
      </c>
      <c r="X19" s="32">
        <v>3</v>
      </c>
      <c r="Y19" s="32">
        <v>13</v>
      </c>
      <c r="Z19" s="31"/>
      <c r="AA19" s="31"/>
      <c r="AB19" s="31"/>
      <c r="AC19" s="31"/>
      <c r="AD19" s="31"/>
      <c r="AE19" s="31"/>
      <c r="AF19" s="95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 t="shared" ref="E20:M20" si="0">SUM(E4:E19)</f>
        <v>75</v>
      </c>
      <c r="F20" s="19">
        <f t="shared" si="0"/>
        <v>3</v>
      </c>
      <c r="G20" s="19">
        <f t="shared" si="0"/>
        <v>12</v>
      </c>
      <c r="H20" s="19">
        <f t="shared" si="0"/>
        <v>10</v>
      </c>
      <c r="I20" s="19">
        <f t="shared" si="0"/>
        <v>137</v>
      </c>
      <c r="J20" s="19">
        <f t="shared" si="0"/>
        <v>55</v>
      </c>
      <c r="K20" s="19">
        <f t="shared" si="0"/>
        <v>37</v>
      </c>
      <c r="L20" s="19">
        <f t="shared" si="0"/>
        <v>30</v>
      </c>
      <c r="M20" s="19">
        <f t="shared" si="0"/>
        <v>15</v>
      </c>
      <c r="N20" s="43">
        <f>PRODUCT(I20/O20)</f>
        <v>0.40406754702019065</v>
      </c>
      <c r="O20" s="97">
        <f>SUM(O16:O19)</f>
        <v>339.05222285311203</v>
      </c>
      <c r="P20" s="19">
        <f t="shared" ref="P20:AE20" si="1">SUM(P4:P19)</f>
        <v>14</v>
      </c>
      <c r="Q20" s="19">
        <f t="shared" si="1"/>
        <v>1</v>
      </c>
      <c r="R20" s="19">
        <f t="shared" si="1"/>
        <v>2</v>
      </c>
      <c r="S20" s="19">
        <f t="shared" si="1"/>
        <v>5</v>
      </c>
      <c r="T20" s="19">
        <f t="shared" si="1"/>
        <v>28</v>
      </c>
      <c r="U20" s="19">
        <f t="shared" si="1"/>
        <v>13</v>
      </c>
      <c r="V20" s="19">
        <f t="shared" si="1"/>
        <v>0</v>
      </c>
      <c r="W20" s="19">
        <f t="shared" si="1"/>
        <v>0</v>
      </c>
      <c r="X20" s="19">
        <f t="shared" si="1"/>
        <v>5</v>
      </c>
      <c r="Y20" s="19">
        <f t="shared" si="1"/>
        <v>25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2</v>
      </c>
      <c r="C21" s="44"/>
      <c r="D21" s="45">
        <f>SUM(F20:H20)+((I20-F20-G20)/3)+(E20/3)+(Z20*25)+(AA20*25)+(AB20*10)+(AC20*25)+(AD20*20)+(AE20*15)</f>
        <v>90.666666666666657</v>
      </c>
      <c r="E21" s="1"/>
      <c r="F21" s="1"/>
      <c r="G21" s="1"/>
      <c r="H21" s="1"/>
      <c r="I21" s="1"/>
      <c r="J21" s="1"/>
      <c r="K21" s="1"/>
      <c r="L21" s="1"/>
      <c r="M21" s="1"/>
      <c r="N21" s="4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47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6"/>
      <c r="O22" s="48"/>
      <c r="P22" s="1"/>
      <c r="Q22" s="49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1"/>
      <c r="AD22" s="1"/>
      <c r="AE22" s="1"/>
      <c r="AF22" s="50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51"/>
      <c r="D23" s="51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19" t="s">
        <v>21</v>
      </c>
      <c r="O23" s="25"/>
      <c r="P23" s="52" t="s">
        <v>33</v>
      </c>
      <c r="Q23" s="13"/>
      <c r="R23" s="13"/>
      <c r="S23" s="13"/>
      <c r="T23" s="53"/>
      <c r="U23" s="53"/>
      <c r="V23" s="53"/>
      <c r="W23" s="53"/>
      <c r="X23" s="53"/>
      <c r="Y23" s="13"/>
      <c r="Z23" s="13"/>
      <c r="AA23" s="13"/>
      <c r="AB23" s="12"/>
      <c r="AC23" s="13"/>
      <c r="AD23" s="13"/>
      <c r="AE23" s="13"/>
      <c r="AF23" s="5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17</v>
      </c>
      <c r="C24" s="13"/>
      <c r="D24" s="55"/>
      <c r="E24" s="31">
        <f>PRODUCT(E20)</f>
        <v>75</v>
      </c>
      <c r="F24" s="31">
        <f>PRODUCT(F20)</f>
        <v>3</v>
      </c>
      <c r="G24" s="31">
        <f>PRODUCT(G20)</f>
        <v>12</v>
      </c>
      <c r="H24" s="31">
        <f>PRODUCT(H20)</f>
        <v>10</v>
      </c>
      <c r="I24" s="31">
        <f>PRODUCT(I20)</f>
        <v>137</v>
      </c>
      <c r="J24" s="1"/>
      <c r="K24" s="56">
        <f>PRODUCT((F24+G24)/E24)</f>
        <v>0.2</v>
      </c>
      <c r="L24" s="56">
        <f>PRODUCT(H24/E24)</f>
        <v>0.13333333333333333</v>
      </c>
      <c r="M24" s="56">
        <f>PRODUCT(I24/E24)</f>
        <v>1.8266666666666667</v>
      </c>
      <c r="N24" s="42">
        <f>PRODUCT(N20)</f>
        <v>0.40406754702019065</v>
      </c>
      <c r="O24" s="25">
        <f>PRODUCT(O20)</f>
        <v>339.05222285311203</v>
      </c>
      <c r="P24" s="57" t="s">
        <v>34</v>
      </c>
      <c r="Q24" s="58"/>
      <c r="R24" s="58"/>
      <c r="S24" s="59" t="s">
        <v>50</v>
      </c>
      <c r="T24" s="59"/>
      <c r="U24" s="59"/>
      <c r="V24" s="59"/>
      <c r="W24" s="59"/>
      <c r="X24" s="59"/>
      <c r="Y24" s="59"/>
      <c r="Z24" s="59"/>
      <c r="AA24" s="59"/>
      <c r="AB24" s="60"/>
      <c r="AC24" s="59"/>
      <c r="AD24" s="61" t="s">
        <v>38</v>
      </c>
      <c r="AE24" s="61"/>
      <c r="AF24" s="62" t="s">
        <v>51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3" t="s">
        <v>18</v>
      </c>
      <c r="C25" s="64"/>
      <c r="D25" s="65"/>
      <c r="E25" s="31">
        <f>PRODUCT(P20)</f>
        <v>14</v>
      </c>
      <c r="F25" s="31">
        <f>PRODUCT(Q20)</f>
        <v>1</v>
      </c>
      <c r="G25" s="31">
        <f>PRODUCT(R20)</f>
        <v>2</v>
      </c>
      <c r="H25" s="31">
        <f>PRODUCT(S20)</f>
        <v>5</v>
      </c>
      <c r="I25" s="31">
        <f>PRODUCT(T20)</f>
        <v>28</v>
      </c>
      <c r="J25" s="1"/>
      <c r="K25" s="56">
        <f>PRODUCT((F25+G25)/E25)</f>
        <v>0.21428571428571427</v>
      </c>
      <c r="L25" s="56">
        <f>PRODUCT(H25/E25)</f>
        <v>0.35714285714285715</v>
      </c>
      <c r="M25" s="56">
        <f>PRODUCT(I25/E25)</f>
        <v>2</v>
      </c>
      <c r="N25" s="42">
        <v>0.63100000000000001</v>
      </c>
      <c r="O25" s="25">
        <f>PRODUCT(I25/N25)</f>
        <v>44.37400950871632</v>
      </c>
      <c r="P25" s="66" t="s">
        <v>35</v>
      </c>
      <c r="Q25" s="67"/>
      <c r="R25" s="67"/>
      <c r="S25" s="68" t="s">
        <v>56</v>
      </c>
      <c r="T25" s="68"/>
      <c r="U25" s="68"/>
      <c r="V25" s="68"/>
      <c r="W25" s="68"/>
      <c r="X25" s="68"/>
      <c r="Y25" s="68"/>
      <c r="Z25" s="68"/>
      <c r="AA25" s="68"/>
      <c r="AB25" s="69"/>
      <c r="AC25" s="68"/>
      <c r="AD25" s="70" t="s">
        <v>55</v>
      </c>
      <c r="AE25" s="70"/>
      <c r="AF25" s="71" t="s">
        <v>57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72" t="s">
        <v>19</v>
      </c>
      <c r="C26" s="73"/>
      <c r="D26" s="74"/>
      <c r="E26" s="32">
        <f>PRODUCT(U20)</f>
        <v>13</v>
      </c>
      <c r="F26" s="32">
        <f>PRODUCT(V20)</f>
        <v>0</v>
      </c>
      <c r="G26" s="32">
        <f>PRODUCT(W20)</f>
        <v>0</v>
      </c>
      <c r="H26" s="32">
        <f>PRODUCT(X20)</f>
        <v>5</v>
      </c>
      <c r="I26" s="32">
        <f>PRODUCT(Y20)</f>
        <v>25</v>
      </c>
      <c r="J26" s="1"/>
      <c r="K26" s="75">
        <f>PRODUCT((F26+G26)/E26)</f>
        <v>0</v>
      </c>
      <c r="L26" s="75">
        <f>PRODUCT(H26/E26)</f>
        <v>0.38461538461538464</v>
      </c>
      <c r="M26" s="75">
        <f>PRODUCT(I26/E26)</f>
        <v>1.9230769230769231</v>
      </c>
      <c r="N26" s="76">
        <f>PRODUCT(I26/O26)</f>
        <v>0.43859649122807015</v>
      </c>
      <c r="O26" s="25">
        <v>57</v>
      </c>
      <c r="P26" s="66" t="s">
        <v>36</v>
      </c>
      <c r="Q26" s="67"/>
      <c r="R26" s="67"/>
      <c r="S26" s="68" t="s">
        <v>52</v>
      </c>
      <c r="T26" s="68"/>
      <c r="U26" s="68"/>
      <c r="V26" s="68"/>
      <c r="W26" s="68"/>
      <c r="X26" s="68"/>
      <c r="Y26" s="68"/>
      <c r="Z26" s="68"/>
      <c r="AA26" s="68"/>
      <c r="AB26" s="69"/>
      <c r="AC26" s="68"/>
      <c r="AD26" s="70" t="s">
        <v>54</v>
      </c>
      <c r="AE26" s="70"/>
      <c r="AF26" s="71" t="s">
        <v>53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77" t="s">
        <v>20</v>
      </c>
      <c r="C27" s="78"/>
      <c r="D27" s="79"/>
      <c r="E27" s="19">
        <f>SUM(E24:E26)</f>
        <v>102</v>
      </c>
      <c r="F27" s="19">
        <f>SUM(F24:F26)</f>
        <v>4</v>
      </c>
      <c r="G27" s="19">
        <f>SUM(G24:G26)</f>
        <v>14</v>
      </c>
      <c r="H27" s="19">
        <f>SUM(H24:H26)</f>
        <v>20</v>
      </c>
      <c r="I27" s="19">
        <f>SUM(I24:I26)</f>
        <v>190</v>
      </c>
      <c r="J27" s="1"/>
      <c r="K27" s="80">
        <f>PRODUCT((F27+G27)/E27)</f>
        <v>0.17647058823529413</v>
      </c>
      <c r="L27" s="80">
        <f>PRODUCT(H27/E27)</f>
        <v>0.19607843137254902</v>
      </c>
      <c r="M27" s="80">
        <f>PRODUCT(I27/E27)</f>
        <v>1.8627450980392157</v>
      </c>
      <c r="N27" s="43">
        <f>PRODUCT(I27/O27)</f>
        <v>0.43140028009028114</v>
      </c>
      <c r="O27" s="25">
        <f>SUM(O24:O26)</f>
        <v>440.42623236182834</v>
      </c>
      <c r="P27" s="81" t="s">
        <v>37</v>
      </c>
      <c r="Q27" s="82"/>
      <c r="R27" s="82"/>
      <c r="S27" s="83" t="s">
        <v>56</v>
      </c>
      <c r="T27" s="83"/>
      <c r="U27" s="83"/>
      <c r="V27" s="83"/>
      <c r="W27" s="83"/>
      <c r="X27" s="83"/>
      <c r="Y27" s="83"/>
      <c r="Z27" s="83"/>
      <c r="AA27" s="83"/>
      <c r="AB27" s="84"/>
      <c r="AC27" s="83"/>
      <c r="AD27" s="85" t="s">
        <v>55</v>
      </c>
      <c r="AE27" s="85"/>
      <c r="AF27" s="86" t="s">
        <v>57</v>
      </c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47"/>
      <c r="C28" s="47"/>
      <c r="D28" s="47"/>
      <c r="E28" s="47"/>
      <c r="F28" s="47"/>
      <c r="G28" s="47"/>
      <c r="H28" s="47"/>
      <c r="I28" s="47"/>
      <c r="J28" s="1"/>
      <c r="K28" s="47"/>
      <c r="L28" s="47"/>
      <c r="M28" s="47"/>
      <c r="N28" s="46"/>
      <c r="O28" s="25"/>
      <c r="P28" s="1"/>
      <c r="Q28" s="49"/>
      <c r="R28" s="1"/>
      <c r="S28" s="1"/>
      <c r="T28" s="25"/>
      <c r="U28" s="25"/>
      <c r="V28" s="87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 t="s">
        <v>39</v>
      </c>
      <c r="C29" s="1"/>
      <c r="D29" s="1" t="s">
        <v>58</v>
      </c>
      <c r="E29" s="1"/>
      <c r="F29" s="25"/>
      <c r="G29" s="1"/>
      <c r="H29" s="1"/>
      <c r="I29" s="1"/>
      <c r="J29" s="1"/>
      <c r="K29" s="1"/>
      <c r="L29" s="1"/>
      <c r="M29" s="1"/>
      <c r="N29" s="49"/>
      <c r="O29" s="25"/>
      <c r="P29" s="1"/>
      <c r="Q29" s="49"/>
      <c r="R29" s="1"/>
      <c r="S29" s="1"/>
      <c r="T29" s="25"/>
      <c r="U29" s="25"/>
      <c r="V29" s="87"/>
      <c r="W29" s="1"/>
      <c r="X29" s="1"/>
      <c r="Y29" s="1"/>
      <c r="Z29" s="1"/>
      <c r="AA29" s="1"/>
      <c r="AB29" s="25"/>
      <c r="AC29" s="1"/>
      <c r="AD29" s="1"/>
      <c r="AE29" s="1"/>
      <c r="AF29" s="50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49"/>
      <c r="C30" s="49"/>
      <c r="D30" s="49" t="s">
        <v>59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24"/>
      <c r="AH33" s="9"/>
      <c r="AI33" s="9"/>
      <c r="AJ33" s="9"/>
      <c r="AK33" s="9"/>
      <c r="AL33" s="9"/>
    </row>
    <row r="34" spans="1:38" s="89" customFormat="1" ht="15" customHeight="1" x14ac:dyDescent="0.2">
      <c r="A34" s="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24"/>
      <c r="AH34" s="9"/>
      <c r="AI34" s="9"/>
      <c r="AJ34" s="9"/>
      <c r="AK34" s="9"/>
      <c r="AL34" s="9"/>
    </row>
    <row r="35" spans="1:38" s="89" customFormat="1" ht="15" customHeight="1" x14ac:dyDescent="0.2">
      <c r="A35" s="1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24"/>
      <c r="AH35" s="9"/>
      <c r="AI35" s="9"/>
      <c r="AJ35" s="9"/>
      <c r="AK35" s="9"/>
      <c r="AL35" s="9"/>
    </row>
    <row r="36" spans="1:38" s="89" customFormat="1" ht="15" customHeight="1" x14ac:dyDescent="0.2">
      <c r="A36" s="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8"/>
      <c r="N40" s="46"/>
      <c r="O40" s="25"/>
      <c r="P40" s="1"/>
      <c r="Q40" s="49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50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8"/>
      <c r="N41" s="88"/>
      <c r="O41" s="25"/>
      <c r="P41" s="1"/>
      <c r="Q41" s="49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50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9"/>
      <c r="R42" s="1"/>
      <c r="S42" s="1"/>
      <c r="T42" s="25"/>
      <c r="U42" s="25"/>
      <c r="V42" s="87"/>
      <c r="W42" s="1"/>
      <c r="X42" s="1"/>
      <c r="Y42" s="1"/>
      <c r="Z42" s="1"/>
      <c r="AA42" s="1"/>
      <c r="AB42" s="25"/>
      <c r="AC42" s="1"/>
      <c r="AD42" s="1"/>
      <c r="AE42" s="1"/>
      <c r="AF42" s="50"/>
      <c r="AG42" s="9"/>
      <c r="AH42" s="89"/>
      <c r="AI42" s="89"/>
      <c r="AJ42" s="89"/>
      <c r="AK42" s="89"/>
      <c r="AL42" s="8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9"/>
      <c r="R43" s="1"/>
      <c r="S43" s="1"/>
      <c r="T43" s="25"/>
      <c r="U43" s="25"/>
      <c r="V43" s="8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89"/>
      <c r="AI43" s="89"/>
      <c r="AJ43" s="89"/>
      <c r="AK43" s="89"/>
      <c r="AL43" s="89"/>
    </row>
    <row r="44" spans="1:38" ht="15" customHeight="1" x14ac:dyDescent="0.25">
      <c r="A44" s="9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9"/>
      <c r="R44" s="1"/>
      <c r="S44" s="1"/>
      <c r="T44" s="25"/>
      <c r="U44" s="25"/>
      <c r="V44" s="8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9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9"/>
      <c r="R45" s="1"/>
      <c r="S45" s="1"/>
      <c r="T45" s="25"/>
      <c r="U45" s="25"/>
      <c r="V45" s="8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9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9"/>
      <c r="R46" s="1"/>
      <c r="S46" s="1"/>
      <c r="T46" s="25"/>
      <c r="U46" s="25"/>
      <c r="V46" s="87"/>
      <c r="W46" s="1"/>
      <c r="X46" s="1"/>
      <c r="Y46" s="1"/>
      <c r="Z46" s="1"/>
      <c r="AA46" s="1"/>
      <c r="AB46" s="25"/>
      <c r="AC46" s="1"/>
      <c r="AD46" s="1"/>
      <c r="AE46" s="1"/>
      <c r="AF46" s="50"/>
      <c r="AG46" s="9"/>
    </row>
    <row r="47" spans="1:38" ht="15" customHeight="1" x14ac:dyDescent="0.25">
      <c r="A47" s="90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8"/>
      <c r="N47" s="46"/>
      <c r="O47" s="25"/>
      <c r="P47" s="1"/>
      <c r="Q47" s="49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50"/>
      <c r="AG47" s="9"/>
    </row>
    <row r="48" spans="1:38" ht="15" customHeight="1" x14ac:dyDescent="0.25">
      <c r="A48" s="9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9"/>
      <c r="R48" s="1"/>
      <c r="S48" s="1"/>
      <c r="T48" s="25"/>
      <c r="U48" s="25"/>
      <c r="V48" s="8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9"/>
      <c r="O49" s="25"/>
      <c r="P49" s="1"/>
      <c r="Q49" s="49"/>
      <c r="R49" s="1"/>
      <c r="S49" s="1"/>
      <c r="T49" s="25"/>
      <c r="U49" s="25"/>
      <c r="V49" s="87"/>
      <c r="W49" s="1"/>
      <c r="X49" s="1"/>
      <c r="Y49" s="1"/>
      <c r="Z49" s="1"/>
      <c r="AA49" s="1"/>
      <c r="AB49" s="25"/>
      <c r="AC49" s="1"/>
      <c r="AD49" s="1"/>
      <c r="AE49" s="1"/>
      <c r="AF49" s="50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9"/>
      <c r="O50" s="25"/>
      <c r="P50" s="1"/>
      <c r="Q50" s="49"/>
      <c r="R50" s="1"/>
      <c r="S50" s="1"/>
      <c r="T50" s="25"/>
      <c r="U50" s="25"/>
      <c r="V50" s="87"/>
      <c r="W50" s="1"/>
      <c r="X50" s="1"/>
      <c r="Y50" s="1"/>
      <c r="Z50" s="1"/>
      <c r="AA50" s="1"/>
      <c r="AB50" s="25"/>
      <c r="AC50" s="1"/>
      <c r="AD50" s="1"/>
      <c r="AE50" s="1"/>
      <c r="AF50" s="50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9"/>
      <c r="O51" s="25"/>
      <c r="P51" s="1"/>
      <c r="Q51" s="49"/>
      <c r="R51" s="1"/>
      <c r="S51" s="1"/>
      <c r="T51" s="25"/>
      <c r="U51" s="25"/>
      <c r="V51" s="87"/>
      <c r="W51" s="1"/>
      <c r="X51" s="1"/>
      <c r="Y51" s="1"/>
      <c r="Z51" s="1"/>
      <c r="AA51" s="1"/>
      <c r="AB51" s="25"/>
      <c r="AC51" s="1"/>
      <c r="AD51" s="1"/>
      <c r="AE51" s="1"/>
      <c r="AF51" s="50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9"/>
      <c r="O52" s="25"/>
      <c r="P52" s="1"/>
      <c r="Q52" s="49"/>
      <c r="R52" s="1"/>
      <c r="S52" s="1"/>
      <c r="T52" s="25"/>
      <c r="U52" s="25"/>
      <c r="V52" s="87"/>
      <c r="W52" s="1"/>
      <c r="X52" s="1"/>
      <c r="Y52" s="1"/>
      <c r="Z52" s="1"/>
      <c r="AA52" s="1"/>
      <c r="AB52" s="25"/>
      <c r="AC52" s="1"/>
      <c r="AD52" s="1"/>
      <c r="AE52" s="1"/>
      <c r="AF52" s="50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9"/>
      <c r="O53" s="25"/>
      <c r="P53" s="1"/>
      <c r="Q53" s="49"/>
      <c r="R53" s="1"/>
      <c r="S53" s="1"/>
      <c r="T53" s="25"/>
      <c r="U53" s="25"/>
      <c r="V53" s="87"/>
      <c r="W53" s="1"/>
      <c r="X53" s="1"/>
      <c r="Y53" s="1"/>
      <c r="Z53" s="1"/>
      <c r="AA53" s="1"/>
      <c r="AB53" s="25"/>
      <c r="AC53" s="1"/>
      <c r="AD53" s="1"/>
      <c r="AE53" s="1"/>
      <c r="AF53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2019-01-23T15:40:31Z</dcterms:modified>
</cp:coreProperties>
</file>