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O10" i="2"/>
  <c r="M10" i="2"/>
  <c r="I10" i="2"/>
  <c r="G10" i="2"/>
  <c r="T16" i="1"/>
  <c r="O16" i="1"/>
  <c r="T15" i="1"/>
  <c r="T14" i="1"/>
  <c r="T13" i="1"/>
  <c r="T12" i="1"/>
  <c r="T11" i="1"/>
  <c r="T10" i="1"/>
  <c r="O15" i="1"/>
  <c r="AJ22" i="1"/>
  <c r="AI22" i="1"/>
  <c r="AH22" i="1"/>
  <c r="AG22" i="1"/>
  <c r="AF22" i="1"/>
  <c r="AE22" i="1"/>
  <c r="AD22" i="1"/>
  <c r="AC22" i="1"/>
  <c r="AB22" i="1"/>
  <c r="AA22" i="1"/>
  <c r="Z22" i="1"/>
  <c r="O13" i="1"/>
  <c r="M28" i="1"/>
  <c r="L28" i="1"/>
  <c r="K28" i="1"/>
  <c r="O12" i="1"/>
  <c r="O11" i="1"/>
  <c r="O10" i="1"/>
  <c r="O9" i="1"/>
  <c r="O14" i="1"/>
  <c r="Y22" i="1"/>
  <c r="I27" i="1" s="1"/>
  <c r="X22" i="1"/>
  <c r="H27" i="1" s="1"/>
  <c r="W22" i="1"/>
  <c r="G27" i="1" s="1"/>
  <c r="V22" i="1"/>
  <c r="F27" i="1" s="1"/>
  <c r="U22" i="1"/>
  <c r="E27" i="1" s="1"/>
  <c r="M22" i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O22" i="1"/>
  <c r="O26" i="1" s="1"/>
  <c r="O29" i="1" s="1"/>
  <c r="H29" i="1" l="1"/>
  <c r="D23" i="1"/>
  <c r="L26" i="1"/>
  <c r="M26" i="1"/>
  <c r="K26" i="1"/>
  <c r="F29" i="1"/>
  <c r="N22" i="1"/>
  <c r="N26" i="1" s="1"/>
  <c r="N27" i="1"/>
  <c r="I29" i="1"/>
  <c r="N29" i="1" s="1"/>
  <c r="G29" i="1"/>
  <c r="E29" i="1"/>
  <c r="K27" i="1"/>
  <c r="L27" i="1"/>
  <c r="M27" i="1"/>
  <c r="K29" i="1" l="1"/>
  <c r="L29" i="1"/>
  <c r="M29" i="1"/>
</calcChain>
</file>

<file path=xl/sharedStrings.xml><?xml version="1.0" encoding="utf-8"?>
<sst xmlns="http://schemas.openxmlformats.org/spreadsheetml/2006/main" count="200" uniqueCount="118">
  <si>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</si>
  <si>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</si>
  <si>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</si>
  <si>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</si>
  <si>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</si>
  <si>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</si>
  <si>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</si>
  <si>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</si>
  <si>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</si>
  <si>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</si>
  <si>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</si>
  <si>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</si>
  <si>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</si>
  <si>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</si>
  <si>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</si>
  <si>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</si>
  <si>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</si>
  <si>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</si>
  <si>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</si>
  <si>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</si>
  <si>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</si>
  <si>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</si>
  <si>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</si>
  <si>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</si>
  <si>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</si>
  <si>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</si>
  <si>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</si>
  <si>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</si>
  <si>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</si>
  <si>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</si>
  <si>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</si>
  <si>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</si>
  <si>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</si>
  <si>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</si>
  <si>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ykköspesis</t>
  </si>
  <si>
    <t>Ottelu</t>
  </si>
  <si>
    <t>1.  ottelu</t>
  </si>
  <si>
    <t>Kunnari</t>
  </si>
  <si>
    <t>7.</t>
  </si>
  <si>
    <t>8.</t>
  </si>
  <si>
    <t>Fera 2</t>
  </si>
  <si>
    <t>Fera</t>
  </si>
  <si>
    <t>18.07. 2007  HP - Fera  1-2  (11-10, 6-7, 0-4)</t>
  </si>
  <si>
    <t>Susanna Kylä-Kause</t>
  </si>
  <si>
    <t>06.06. 2007  YPJ - Fera  1-2  (6-7, 7-2, 2-3)</t>
  </si>
  <si>
    <t xml:space="preserve">  18 v   1 kk 14 pv</t>
  </si>
  <si>
    <t xml:space="preserve">  18 v   2 kk 25 pv</t>
  </si>
  <si>
    <t>Lukko</t>
  </si>
  <si>
    <t>23.4.1989   Rauma</t>
  </si>
  <si>
    <t>Seurat</t>
  </si>
  <si>
    <t>Fera = Fera, Rauma  (1958),  kasvattajaseura</t>
  </si>
  <si>
    <t>suomensarja</t>
  </si>
  <si>
    <t>5.  ottelu</t>
  </si>
  <si>
    <t>16.  ottelu</t>
  </si>
  <si>
    <t>01.09. 2005  SoJy - Fera  2-0  (15-1, 11-1)</t>
  </si>
  <si>
    <t xml:space="preserve">  16 v   4 kk   9 pv</t>
  </si>
  <si>
    <t>Fera 3</t>
  </si>
  <si>
    <t>9.</t>
  </si>
  <si>
    <t>Räpsä*</t>
  </si>
  <si>
    <t>Lukko = Fera, Rauma  (1958)</t>
  </si>
  <si>
    <t xml:space="preserve">Räpsä* = Mansen Räpsä </t>
  </si>
  <si>
    <t>197.  ottelu</t>
  </si>
  <si>
    <t>12.07. 2014  Roihu - Räpsä  0-2  (1-2, 1-7)</t>
  </si>
  <si>
    <t xml:space="preserve">  25 v   2 kk 19 pv</t>
  </si>
  <si>
    <t>L+T</t>
  </si>
  <si>
    <t>Räpsä = Hämeenkyrön Räpsä  (1981)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</si>
  <si>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</si>
  <si>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</si>
  <si>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</si>
  <si>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</si>
  <si>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</si>
  <si>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</si>
  <si>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</si>
  <si>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</si>
  <si>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</si>
  <si>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</si>
  <si>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</si>
  <si>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</si>
  <si>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</si>
  <si>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</si>
  <si>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</si>
  <si>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2007  Kouvola</t>
  </si>
  <si>
    <t>jok</t>
  </si>
  <si>
    <t>Mikko Järvenpää</t>
  </si>
  <si>
    <t>2170</t>
  </si>
  <si>
    <t>29.06. 2008  Raahe</t>
  </si>
  <si>
    <t xml:space="preserve">  2-0  (4-3, 5-3)</t>
  </si>
  <si>
    <t>Tommi Joensuu</t>
  </si>
  <si>
    <t>5.</t>
  </si>
  <si>
    <t>Manse PP</t>
  </si>
  <si>
    <t>Manse PP = Manse PP Edustus, Tampere  (2015)</t>
  </si>
  <si>
    <t>1.</t>
  </si>
  <si>
    <t xml:space="preserve">  0-1  (3-7, 5-5)</t>
  </si>
  <si>
    <t>NAISET</t>
  </si>
  <si>
    <t xml:space="preserve">  Itä - Länsi, tulos</t>
  </si>
  <si>
    <t>30.06. 2018  Joensuu</t>
  </si>
  <si>
    <t>Itä</t>
  </si>
  <si>
    <t>Seppo Salmela</t>
  </si>
  <si>
    <t>Ikä ensimmäisessä ottelussa</t>
  </si>
  <si>
    <t>29 v  2 kk  7 pv</t>
  </si>
  <si>
    <t>5/8</t>
  </si>
  <si>
    <t>6/7</t>
  </si>
  <si>
    <t>11/15</t>
  </si>
  <si>
    <t>2/2</t>
  </si>
  <si>
    <t>0/1</t>
  </si>
  <si>
    <t>1/3</t>
  </si>
  <si>
    <t>3/3</t>
  </si>
  <si>
    <t>1/2</t>
  </si>
  <si>
    <t>3/4</t>
  </si>
  <si>
    <t>4/6</t>
  </si>
  <si>
    <t>2/3</t>
  </si>
  <si>
    <t xml:space="preserve">  1-2 (2-1, 3-4, 0-1)</t>
  </si>
  <si>
    <t>0/3</t>
  </si>
  <si>
    <t>3287</t>
  </si>
  <si>
    <t>4.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</si>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</sst>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6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/>
    <xf numFmtId="49" fontId="2" fillId="10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4" fillId="2" borderId="0" xfId="0" applyFont="1" applyFill="1" applyAlignment="1"/>
    <xf numFmtId="0" fontId="2" fillId="2" borderId="15" xfId="0" applyFont="1" applyFill="1" applyBorder="1" applyAlignment="1">
      <alignment horizontal="center"/>
    </xf>
    <xf numFmtId="0" fontId="0" fillId="0" borderId="0" xfId="0" applyAlignment="1"/>
    <xf numFmtId="0" fontId="5" fillId="2" borderId="0" xfId="0" applyFont="1" applyFill="1" applyAlignment="1"/>
    <xf numFmtId="165" fontId="2" fillId="2" borderId="13" xfId="1" applyNumberFormat="1" applyFont="1" applyFill="1" applyBorder="1" applyAlignment="1"/>
    <xf numFmtId="0" fontId="5" fillId="2" borderId="0" xfId="0" applyFont="1" applyFill="1" applyBorder="1" applyAlignment="1"/>
    <xf numFmtId="0" fontId="6" fillId="3" borderId="7" xfId="0" applyFont="1" applyFill="1" applyBorder="1" applyAlignment="1">
      <alignment horizontal="left"/>
    </xf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4" borderId="1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11" borderId="3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1.28515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18" width="5.7109375" style="88" customWidth="1"/>
    <col min="19" max="19" width="5.7109375" style="87" customWidth="1"/>
    <col min="20" max="20" width="0.7109375" style="43" customWidth="1"/>
    <col min="21" max="28" width="5.7109375" style="78" customWidth="1"/>
    <col min="29" max="36" width="5.7109375" style="26" customWidth="1"/>
    <col min="37" max="37" width="6.7109375" style="26" customWidth="1"/>
    <col min="38" max="16384" width="9.140625" style="26"/>
  </cols>
  <sheetData>
    <row r="1" spans="1:42" s="10" customFormat="1" ht="15" customHeight="1" x14ac:dyDescent="0.25">
      <c r="A1" s="1"/>
      <c r="B1" s="2" t="s">
        <v>43</v>
      </c>
      <c r="C1" s="2"/>
      <c r="D1" s="3"/>
      <c r="E1" s="4" t="s">
        <v>48</v>
      </c>
      <c r="F1" s="5"/>
      <c r="G1" s="6"/>
      <c r="H1" s="5"/>
      <c r="I1" s="7"/>
      <c r="J1" s="7"/>
      <c r="K1" s="7"/>
      <c r="L1" s="7"/>
      <c r="M1" s="7"/>
      <c r="N1" s="7"/>
      <c r="O1" s="8"/>
      <c r="P1" s="86"/>
      <c r="Q1" s="86"/>
      <c r="R1" s="86"/>
      <c r="S1" s="3"/>
      <c r="T1" s="5"/>
      <c r="U1" s="5"/>
      <c r="V1" s="5"/>
      <c r="W1" s="3"/>
      <c r="X1" s="3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9"/>
      <c r="AL1" s="9"/>
      <c r="AM1" s="9"/>
      <c r="AN1" s="9"/>
      <c r="AO1" s="9"/>
      <c r="AP1" s="9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28</v>
      </c>
      <c r="AH2" s="21"/>
      <c r="AI2" s="15"/>
      <c r="AJ2" s="16"/>
      <c r="AK2" s="24"/>
      <c r="AL2" s="9"/>
      <c r="AM2" s="9"/>
      <c r="AN2" s="9"/>
      <c r="AO2" s="9"/>
      <c r="AP2" s="9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24"/>
      <c r="AL3" s="9"/>
      <c r="AM3" s="9"/>
      <c r="AN3" s="9"/>
      <c r="AO3" s="9"/>
      <c r="AP3" s="9"/>
    </row>
    <row r="4" spans="1:42" ht="15" customHeight="1" x14ac:dyDescent="0.25">
      <c r="A4" s="1"/>
      <c r="B4" s="79">
        <v>2003</v>
      </c>
      <c r="C4" s="79"/>
      <c r="D4" s="80" t="s">
        <v>40</v>
      </c>
      <c r="E4" s="81"/>
      <c r="F4" s="81" t="s">
        <v>51</v>
      </c>
      <c r="G4" s="82"/>
      <c r="H4" s="83"/>
      <c r="I4" s="79"/>
      <c r="J4" s="79"/>
      <c r="K4" s="79"/>
      <c r="L4" s="79"/>
      <c r="M4" s="79"/>
      <c r="N4" s="79"/>
      <c r="O4" s="25"/>
      <c r="P4" s="19"/>
      <c r="Q4" s="19"/>
      <c r="R4" s="19"/>
      <c r="S4" s="19"/>
      <c r="U4" s="32"/>
      <c r="V4" s="32"/>
      <c r="W4" s="32"/>
      <c r="X4" s="32"/>
      <c r="Y4" s="32"/>
      <c r="Z4" s="33"/>
      <c r="AA4" s="33"/>
      <c r="AB4" s="33"/>
      <c r="AC4" s="33"/>
      <c r="AD4" s="33"/>
      <c r="AE4" s="32"/>
      <c r="AF4" s="32"/>
      <c r="AG4" s="34"/>
      <c r="AH4" s="32"/>
      <c r="AI4" s="32"/>
      <c r="AJ4" s="32"/>
      <c r="AK4" s="24"/>
      <c r="AL4" s="9"/>
      <c r="AM4" s="9"/>
      <c r="AN4" s="9"/>
      <c r="AO4" s="9"/>
      <c r="AP4" s="9"/>
    </row>
    <row r="5" spans="1:42" ht="15" customHeight="1" x14ac:dyDescent="0.2">
      <c r="A5" s="1"/>
      <c r="B5" s="32">
        <v>2004</v>
      </c>
      <c r="C5" s="32"/>
      <c r="D5" s="35"/>
      <c r="E5" s="32"/>
      <c r="F5" s="32"/>
      <c r="G5" s="32"/>
      <c r="H5" s="48"/>
      <c r="I5" s="32"/>
      <c r="J5" s="32"/>
      <c r="K5" s="32"/>
      <c r="L5" s="32"/>
      <c r="M5" s="32"/>
      <c r="N5" s="32"/>
      <c r="O5" s="25"/>
      <c r="P5" s="19"/>
      <c r="Q5" s="19"/>
      <c r="R5" s="19"/>
      <c r="S5" s="19"/>
      <c r="T5" s="25"/>
      <c r="U5" s="32"/>
      <c r="V5" s="32"/>
      <c r="W5" s="32"/>
      <c r="X5" s="32"/>
      <c r="Y5" s="32"/>
      <c r="Z5" s="33"/>
      <c r="AA5" s="33"/>
      <c r="AB5" s="33"/>
      <c r="AC5" s="33"/>
      <c r="AD5" s="33"/>
      <c r="AE5" s="32"/>
      <c r="AF5" s="32"/>
      <c r="AG5" s="34"/>
      <c r="AH5" s="32"/>
      <c r="AI5" s="32"/>
      <c r="AJ5" s="32"/>
      <c r="AK5" s="24"/>
      <c r="AL5" s="9"/>
      <c r="AM5" s="9"/>
      <c r="AN5" s="9"/>
      <c r="AO5" s="9"/>
      <c r="AP5" s="9"/>
    </row>
    <row r="6" spans="1:42" ht="15" customHeight="1" x14ac:dyDescent="0.2">
      <c r="A6" s="1"/>
      <c r="B6" s="79">
        <v>2005</v>
      </c>
      <c r="C6" s="79"/>
      <c r="D6" s="80" t="s">
        <v>56</v>
      </c>
      <c r="E6" s="79"/>
      <c r="F6" s="81" t="s">
        <v>51</v>
      </c>
      <c r="G6" s="79"/>
      <c r="H6" s="83"/>
      <c r="I6" s="79"/>
      <c r="J6" s="79"/>
      <c r="K6" s="79"/>
      <c r="L6" s="79"/>
      <c r="M6" s="79"/>
      <c r="N6" s="79"/>
      <c r="O6" s="25"/>
      <c r="P6" s="19"/>
      <c r="Q6" s="19"/>
      <c r="R6" s="19"/>
      <c r="S6" s="19"/>
      <c r="T6" s="25"/>
      <c r="U6" s="32"/>
      <c r="V6" s="32"/>
      <c r="W6" s="32"/>
      <c r="X6" s="32"/>
      <c r="Y6" s="32"/>
      <c r="Z6" s="33"/>
      <c r="AA6" s="33"/>
      <c r="AB6" s="33"/>
      <c r="AC6" s="33"/>
      <c r="AD6" s="33"/>
      <c r="AE6" s="32"/>
      <c r="AF6" s="32"/>
      <c r="AG6" s="32"/>
      <c r="AH6" s="32"/>
      <c r="AI6" s="32"/>
      <c r="AJ6" s="32"/>
      <c r="AK6" s="24"/>
      <c r="AL6" s="9"/>
      <c r="AM6" s="9"/>
      <c r="AN6" s="9"/>
      <c r="AO6" s="9"/>
      <c r="AP6" s="9"/>
    </row>
    <row r="7" spans="1:42" ht="15" customHeight="1" x14ac:dyDescent="0.2">
      <c r="A7" s="1"/>
      <c r="B7" s="27">
        <v>2005</v>
      </c>
      <c r="C7" s="27"/>
      <c r="D7" s="28" t="s">
        <v>40</v>
      </c>
      <c r="E7" s="29"/>
      <c r="F7" s="29" t="s">
        <v>34</v>
      </c>
      <c r="G7" s="30"/>
      <c r="H7" s="31"/>
      <c r="I7" s="27"/>
      <c r="J7" s="27"/>
      <c r="K7" s="27"/>
      <c r="L7" s="27"/>
      <c r="M7" s="27"/>
      <c r="N7" s="27"/>
      <c r="O7" s="25"/>
      <c r="P7" s="19"/>
      <c r="Q7" s="19"/>
      <c r="R7" s="19"/>
      <c r="S7" s="19"/>
      <c r="T7" s="25"/>
      <c r="U7" s="32"/>
      <c r="V7" s="32"/>
      <c r="W7" s="32"/>
      <c r="X7" s="32"/>
      <c r="Y7" s="32"/>
      <c r="Z7" s="33">
        <v>1</v>
      </c>
      <c r="AA7" s="33">
        <v>0</v>
      </c>
      <c r="AB7" s="33">
        <v>0</v>
      </c>
      <c r="AC7" s="33">
        <v>0</v>
      </c>
      <c r="AD7" s="33">
        <v>1</v>
      </c>
      <c r="AE7" s="32"/>
      <c r="AF7" s="32"/>
      <c r="AG7" s="32"/>
      <c r="AH7" s="32"/>
      <c r="AI7" s="32"/>
      <c r="AJ7" s="32"/>
      <c r="AK7" s="24"/>
      <c r="AL7" s="9"/>
      <c r="AM7" s="9"/>
      <c r="AN7" s="9"/>
      <c r="AO7" s="9"/>
      <c r="AP7" s="9"/>
    </row>
    <row r="8" spans="1:42" ht="15" customHeight="1" x14ac:dyDescent="0.2">
      <c r="A8" s="1"/>
      <c r="B8" s="27">
        <v>2006</v>
      </c>
      <c r="C8" s="27"/>
      <c r="D8" s="28" t="s">
        <v>40</v>
      </c>
      <c r="E8" s="29"/>
      <c r="F8" s="29" t="s">
        <v>34</v>
      </c>
      <c r="G8" s="30"/>
      <c r="H8" s="31"/>
      <c r="I8" s="27"/>
      <c r="J8" s="27"/>
      <c r="K8" s="27"/>
      <c r="L8" s="27"/>
      <c r="M8" s="85"/>
      <c r="N8" s="27"/>
      <c r="O8" s="25"/>
      <c r="P8" s="19"/>
      <c r="Q8" s="19"/>
      <c r="R8" s="19"/>
      <c r="S8" s="19"/>
      <c r="T8" s="25"/>
      <c r="U8" s="32"/>
      <c r="V8" s="32"/>
      <c r="W8" s="32"/>
      <c r="X8" s="32"/>
      <c r="Y8" s="32"/>
      <c r="Z8" s="33"/>
      <c r="AA8" s="33"/>
      <c r="AB8" s="33"/>
      <c r="AC8" s="33"/>
      <c r="AD8" s="33"/>
      <c r="AE8" s="32"/>
      <c r="AF8" s="32"/>
      <c r="AG8" s="32"/>
      <c r="AH8" s="32"/>
      <c r="AI8" s="32"/>
      <c r="AJ8" s="32"/>
      <c r="AK8" s="24"/>
      <c r="AL8" s="9"/>
      <c r="AM8" s="9"/>
      <c r="AN8" s="9"/>
      <c r="AO8" s="9"/>
      <c r="AP8" s="9"/>
    </row>
    <row r="9" spans="1:42" ht="15" customHeight="1" x14ac:dyDescent="0.2">
      <c r="A9" s="1"/>
      <c r="B9" s="32">
        <v>2007</v>
      </c>
      <c r="C9" s="32" t="s">
        <v>38</v>
      </c>
      <c r="D9" s="35" t="s">
        <v>41</v>
      </c>
      <c r="E9" s="32">
        <v>20</v>
      </c>
      <c r="F9" s="32">
        <v>0</v>
      </c>
      <c r="G9" s="32">
        <v>15</v>
      </c>
      <c r="H9" s="32">
        <v>1</v>
      </c>
      <c r="I9" s="32">
        <v>47</v>
      </c>
      <c r="J9" s="32">
        <v>2</v>
      </c>
      <c r="K9" s="32">
        <v>10</v>
      </c>
      <c r="L9" s="32">
        <v>20</v>
      </c>
      <c r="M9" s="38">
        <v>15</v>
      </c>
      <c r="N9" s="36">
        <v>0.40510000000000002</v>
      </c>
      <c r="O9" s="25">
        <f t="shared" ref="O9:O14" si="0">PRODUCT(I9/N9)</f>
        <v>116.02073562083436</v>
      </c>
      <c r="P9" s="19"/>
      <c r="Q9" s="19"/>
      <c r="R9" s="19"/>
      <c r="S9" s="19"/>
      <c r="T9" s="25"/>
      <c r="U9" s="32">
        <v>6</v>
      </c>
      <c r="V9" s="48">
        <v>0</v>
      </c>
      <c r="W9" s="32">
        <v>3</v>
      </c>
      <c r="X9" s="32">
        <v>2</v>
      </c>
      <c r="Y9" s="32">
        <v>19</v>
      </c>
      <c r="Z9" s="33"/>
      <c r="AA9" s="33"/>
      <c r="AB9" s="33"/>
      <c r="AC9" s="33"/>
      <c r="AD9" s="33"/>
      <c r="AE9" s="32"/>
      <c r="AF9" s="32"/>
      <c r="AG9" s="32"/>
      <c r="AH9" s="32"/>
      <c r="AI9" s="32"/>
      <c r="AJ9" s="32"/>
      <c r="AK9" s="24"/>
      <c r="AL9" s="9"/>
      <c r="AM9" s="9"/>
      <c r="AN9" s="9"/>
      <c r="AO9" s="9"/>
      <c r="AP9" s="9"/>
    </row>
    <row r="10" spans="1:42" ht="15" customHeight="1" x14ac:dyDescent="0.2">
      <c r="A10" s="1"/>
      <c r="B10" s="32">
        <v>2008</v>
      </c>
      <c r="C10" s="32" t="s">
        <v>33</v>
      </c>
      <c r="D10" s="35" t="s">
        <v>41</v>
      </c>
      <c r="E10" s="32">
        <v>20</v>
      </c>
      <c r="F10" s="32">
        <v>0</v>
      </c>
      <c r="G10" s="32">
        <v>2</v>
      </c>
      <c r="H10" s="32">
        <v>2</v>
      </c>
      <c r="I10" s="32">
        <v>34</v>
      </c>
      <c r="J10" s="32">
        <v>10</v>
      </c>
      <c r="K10" s="32">
        <v>11</v>
      </c>
      <c r="L10" s="32">
        <v>11</v>
      </c>
      <c r="M10" s="38">
        <v>2</v>
      </c>
      <c r="N10" s="36">
        <v>0.32379999999999998</v>
      </c>
      <c r="O10" s="25">
        <f t="shared" si="0"/>
        <v>105.00308832612724</v>
      </c>
      <c r="P10" s="19"/>
      <c r="Q10" s="19"/>
      <c r="R10" s="19"/>
      <c r="S10" s="19"/>
      <c r="T10" s="25" t="e">
        <f t="shared" ref="T10:T15" si="1">PRODUCT(L10/S10)</f>
        <v>#DIV/0!</v>
      </c>
      <c r="U10" s="32">
        <v>7</v>
      </c>
      <c r="V10" s="48">
        <v>0</v>
      </c>
      <c r="W10" s="32">
        <v>0</v>
      </c>
      <c r="X10" s="32">
        <v>0</v>
      </c>
      <c r="Y10" s="32">
        <v>17</v>
      </c>
      <c r="Z10" s="33"/>
      <c r="AA10" s="33"/>
      <c r="AB10" s="33"/>
      <c r="AC10" s="33"/>
      <c r="AD10" s="33"/>
      <c r="AE10" s="32"/>
      <c r="AF10" s="32"/>
      <c r="AG10" s="32"/>
      <c r="AH10" s="32"/>
      <c r="AI10" s="32"/>
      <c r="AJ10" s="32"/>
      <c r="AK10" s="24"/>
      <c r="AL10" s="9"/>
      <c r="AM10" s="9"/>
      <c r="AN10" s="9"/>
      <c r="AO10" s="9"/>
      <c r="AP10" s="9"/>
    </row>
    <row r="11" spans="1:42" ht="15" customHeight="1" x14ac:dyDescent="0.2">
      <c r="A11" s="1"/>
      <c r="B11" s="32">
        <v>2009</v>
      </c>
      <c r="C11" s="32" t="s">
        <v>39</v>
      </c>
      <c r="D11" s="35" t="s">
        <v>41</v>
      </c>
      <c r="E11" s="32">
        <v>24</v>
      </c>
      <c r="F11" s="32">
        <v>0</v>
      </c>
      <c r="G11" s="32">
        <v>12</v>
      </c>
      <c r="H11" s="32">
        <v>3</v>
      </c>
      <c r="I11" s="32">
        <v>61</v>
      </c>
      <c r="J11" s="32">
        <v>15</v>
      </c>
      <c r="K11" s="32">
        <v>18</v>
      </c>
      <c r="L11" s="32">
        <v>16</v>
      </c>
      <c r="M11" s="38">
        <v>12</v>
      </c>
      <c r="N11" s="36">
        <v>0.42059999999999997</v>
      </c>
      <c r="O11" s="25">
        <f t="shared" si="0"/>
        <v>145.03090822634331</v>
      </c>
      <c r="P11" s="19"/>
      <c r="Q11" s="19"/>
      <c r="R11" s="19"/>
      <c r="S11" s="19"/>
      <c r="T11" s="25" t="e">
        <f t="shared" si="1"/>
        <v>#DIV/0!</v>
      </c>
      <c r="U11" s="32">
        <v>3</v>
      </c>
      <c r="V11" s="48">
        <v>0</v>
      </c>
      <c r="W11" s="32">
        <v>0</v>
      </c>
      <c r="X11" s="32">
        <v>0</v>
      </c>
      <c r="Y11" s="32">
        <v>4</v>
      </c>
      <c r="Z11" s="33"/>
      <c r="AA11" s="33"/>
      <c r="AB11" s="33"/>
      <c r="AC11" s="33"/>
      <c r="AD11" s="33"/>
      <c r="AE11" s="32"/>
      <c r="AF11" s="32"/>
      <c r="AG11" s="32"/>
      <c r="AH11" s="32"/>
      <c r="AI11" s="32"/>
      <c r="AJ11" s="32"/>
      <c r="AK11" s="24"/>
      <c r="AL11" s="9"/>
      <c r="AM11" s="9"/>
      <c r="AN11" s="9"/>
      <c r="AO11" s="9"/>
      <c r="AP11" s="9"/>
    </row>
    <row r="12" spans="1:42" ht="15" customHeight="1" x14ac:dyDescent="0.2">
      <c r="A12" s="1"/>
      <c r="B12" s="32">
        <v>2010</v>
      </c>
      <c r="C12" s="32" t="s">
        <v>38</v>
      </c>
      <c r="D12" s="37" t="s">
        <v>41</v>
      </c>
      <c r="E12" s="32">
        <v>23</v>
      </c>
      <c r="F12" s="32">
        <v>0</v>
      </c>
      <c r="G12" s="32">
        <v>22</v>
      </c>
      <c r="H12" s="32">
        <v>1</v>
      </c>
      <c r="I12" s="32">
        <v>45</v>
      </c>
      <c r="J12" s="32">
        <v>2</v>
      </c>
      <c r="K12" s="32">
        <v>3</v>
      </c>
      <c r="L12" s="32">
        <v>18</v>
      </c>
      <c r="M12" s="38">
        <v>22</v>
      </c>
      <c r="N12" s="36">
        <v>0.35149999999999998</v>
      </c>
      <c r="O12" s="25">
        <f t="shared" si="0"/>
        <v>128.02275960170698</v>
      </c>
      <c r="P12" s="19"/>
      <c r="Q12" s="19"/>
      <c r="R12" s="19"/>
      <c r="S12" s="19"/>
      <c r="T12" s="25" t="e">
        <f t="shared" si="1"/>
        <v>#DIV/0!</v>
      </c>
      <c r="U12" s="32">
        <v>3</v>
      </c>
      <c r="V12" s="12">
        <v>0</v>
      </c>
      <c r="W12" s="38">
        <v>3</v>
      </c>
      <c r="X12" s="38">
        <v>0</v>
      </c>
      <c r="Y12" s="38">
        <v>10</v>
      </c>
      <c r="Z12" s="33"/>
      <c r="AA12" s="33"/>
      <c r="AB12" s="33"/>
      <c r="AC12" s="33"/>
      <c r="AD12" s="33"/>
      <c r="AE12" s="32"/>
      <c r="AF12" s="32"/>
      <c r="AG12" s="32"/>
      <c r="AH12" s="32"/>
      <c r="AI12" s="32"/>
      <c r="AJ12" s="32"/>
      <c r="AK12" s="24"/>
      <c r="AL12" s="9"/>
      <c r="AM12" s="9"/>
      <c r="AN12" s="9"/>
      <c r="AO12" s="9"/>
      <c r="AP12" s="9"/>
    </row>
    <row r="13" spans="1:42" ht="15" customHeight="1" x14ac:dyDescent="0.2">
      <c r="A13" s="1"/>
      <c r="B13" s="32">
        <v>2011</v>
      </c>
      <c r="C13" s="32" t="s">
        <v>38</v>
      </c>
      <c r="D13" s="37" t="s">
        <v>47</v>
      </c>
      <c r="E13" s="32">
        <v>22</v>
      </c>
      <c r="F13" s="32">
        <v>0</v>
      </c>
      <c r="G13" s="32">
        <v>16</v>
      </c>
      <c r="H13" s="32">
        <v>2</v>
      </c>
      <c r="I13" s="32">
        <v>49</v>
      </c>
      <c r="J13" s="32">
        <v>1</v>
      </c>
      <c r="K13" s="32">
        <v>12</v>
      </c>
      <c r="L13" s="32">
        <v>20</v>
      </c>
      <c r="M13" s="38">
        <v>16</v>
      </c>
      <c r="N13" s="36">
        <v>0.35799999999999998</v>
      </c>
      <c r="O13" s="25">
        <f t="shared" si="0"/>
        <v>136.87150837988827</v>
      </c>
      <c r="P13" s="19"/>
      <c r="Q13" s="19"/>
      <c r="R13" s="19"/>
      <c r="S13" s="19"/>
      <c r="T13" s="25" t="e">
        <f t="shared" si="1"/>
        <v>#DIV/0!</v>
      </c>
      <c r="U13" s="32">
        <v>3</v>
      </c>
      <c r="V13" s="12">
        <v>0</v>
      </c>
      <c r="W13" s="38">
        <v>4</v>
      </c>
      <c r="X13" s="38">
        <v>1</v>
      </c>
      <c r="Y13" s="38">
        <v>14</v>
      </c>
      <c r="Z13" s="33"/>
      <c r="AA13" s="33"/>
      <c r="AB13" s="33"/>
      <c r="AC13" s="33"/>
      <c r="AD13" s="33"/>
      <c r="AE13" s="32"/>
      <c r="AF13" s="32"/>
      <c r="AG13" s="34"/>
      <c r="AH13" s="32"/>
      <c r="AI13" s="32"/>
      <c r="AJ13" s="32"/>
      <c r="AK13" s="24"/>
      <c r="AL13" s="9"/>
      <c r="AM13" s="9"/>
      <c r="AN13" s="9"/>
      <c r="AO13" s="9"/>
      <c r="AP13" s="9"/>
    </row>
    <row r="14" spans="1:42" ht="15" customHeight="1" x14ac:dyDescent="0.2">
      <c r="A14" s="1"/>
      <c r="B14" s="32">
        <v>2012</v>
      </c>
      <c r="C14" s="32" t="s">
        <v>38</v>
      </c>
      <c r="D14" s="37" t="s">
        <v>47</v>
      </c>
      <c r="E14" s="32">
        <v>21</v>
      </c>
      <c r="F14" s="32">
        <v>0</v>
      </c>
      <c r="G14" s="32">
        <v>10</v>
      </c>
      <c r="H14" s="32">
        <v>4</v>
      </c>
      <c r="I14" s="32">
        <v>76</v>
      </c>
      <c r="J14" s="32">
        <v>9</v>
      </c>
      <c r="K14" s="32">
        <v>20</v>
      </c>
      <c r="L14" s="32">
        <v>37</v>
      </c>
      <c r="M14" s="38">
        <v>10</v>
      </c>
      <c r="N14" s="36">
        <v>0.56699999999999995</v>
      </c>
      <c r="O14" s="25">
        <f t="shared" si="0"/>
        <v>134.03880070546739</v>
      </c>
      <c r="P14" s="19"/>
      <c r="Q14" s="19"/>
      <c r="R14" s="19"/>
      <c r="S14" s="19"/>
      <c r="T14" s="25" t="e">
        <f t="shared" si="1"/>
        <v>#DIV/0!</v>
      </c>
      <c r="U14" s="32">
        <v>5</v>
      </c>
      <c r="V14" s="12">
        <v>0</v>
      </c>
      <c r="W14" s="38">
        <v>1</v>
      </c>
      <c r="X14" s="38">
        <v>0</v>
      </c>
      <c r="Y14" s="38">
        <v>19</v>
      </c>
      <c r="Z14" s="33"/>
      <c r="AA14" s="33"/>
      <c r="AB14" s="33"/>
      <c r="AC14" s="33"/>
      <c r="AD14" s="33"/>
      <c r="AE14" s="32"/>
      <c r="AF14" s="32"/>
      <c r="AG14" s="34"/>
      <c r="AH14" s="32"/>
      <c r="AI14" s="32"/>
      <c r="AJ14" s="32"/>
      <c r="AK14" s="24"/>
      <c r="AL14" s="9"/>
      <c r="AM14" s="9"/>
      <c r="AN14" s="9"/>
      <c r="AO14" s="9"/>
      <c r="AP14" s="9"/>
    </row>
    <row r="15" spans="1:42" ht="15" customHeight="1" x14ac:dyDescent="0.2">
      <c r="A15" s="1"/>
      <c r="B15" s="32">
        <v>2013</v>
      </c>
      <c r="C15" s="32" t="s">
        <v>57</v>
      </c>
      <c r="D15" s="37" t="s">
        <v>58</v>
      </c>
      <c r="E15" s="32">
        <v>24</v>
      </c>
      <c r="F15" s="32">
        <v>0</v>
      </c>
      <c r="G15" s="32">
        <v>38</v>
      </c>
      <c r="H15" s="32">
        <v>3</v>
      </c>
      <c r="I15" s="32">
        <v>81</v>
      </c>
      <c r="J15" s="32">
        <v>6</v>
      </c>
      <c r="K15" s="32">
        <v>8</v>
      </c>
      <c r="L15" s="32">
        <v>29</v>
      </c>
      <c r="M15" s="38">
        <v>38</v>
      </c>
      <c r="N15" s="36">
        <v>0.5</v>
      </c>
      <c r="O15" s="25">
        <f>PRODUCT(I15/N15)</f>
        <v>162</v>
      </c>
      <c r="P15" s="19" t="s">
        <v>57</v>
      </c>
      <c r="Q15" s="19"/>
      <c r="R15" s="19"/>
      <c r="S15" s="19"/>
      <c r="T15" s="25" t="e">
        <f t="shared" si="1"/>
        <v>#DIV/0!</v>
      </c>
      <c r="U15" s="32"/>
      <c r="V15" s="12"/>
      <c r="W15" s="38"/>
      <c r="X15" s="38"/>
      <c r="Y15" s="38"/>
      <c r="Z15" s="33"/>
      <c r="AA15" s="33"/>
      <c r="AB15" s="33"/>
      <c r="AC15" s="33"/>
      <c r="AD15" s="33"/>
      <c r="AE15" s="32"/>
      <c r="AF15" s="32"/>
      <c r="AG15" s="34"/>
      <c r="AH15" s="32"/>
      <c r="AI15" s="32"/>
      <c r="AJ15" s="32"/>
      <c r="AK15" s="24"/>
      <c r="AL15" s="9"/>
      <c r="AM15" s="9"/>
      <c r="AN15" s="9"/>
      <c r="AO15" s="9"/>
      <c r="AP15" s="9"/>
    </row>
    <row r="16" spans="1:42" ht="15" customHeight="1" x14ac:dyDescent="0.2">
      <c r="A16" s="1"/>
      <c r="B16" s="32">
        <v>2014</v>
      </c>
      <c r="C16" s="32" t="s">
        <v>38</v>
      </c>
      <c r="D16" s="37" t="s">
        <v>58</v>
      </c>
      <c r="E16" s="32">
        <v>24</v>
      </c>
      <c r="F16" s="32">
        <v>2</v>
      </c>
      <c r="G16" s="32">
        <v>42</v>
      </c>
      <c r="H16" s="32">
        <v>7</v>
      </c>
      <c r="I16" s="32">
        <v>91</v>
      </c>
      <c r="J16" s="32">
        <v>4</v>
      </c>
      <c r="K16" s="32">
        <v>7</v>
      </c>
      <c r="L16" s="32">
        <v>36</v>
      </c>
      <c r="M16" s="38">
        <v>44</v>
      </c>
      <c r="N16" s="36">
        <v>0.49199999999999999</v>
      </c>
      <c r="O16" s="25">
        <f>PRODUCT(I16/N16)</f>
        <v>184.95934959349594</v>
      </c>
      <c r="P16" s="19" t="s">
        <v>33</v>
      </c>
      <c r="Q16" s="19"/>
      <c r="R16" s="19"/>
      <c r="S16" s="19"/>
      <c r="T16" s="25" t="e">
        <f t="shared" ref="T16" si="2">PRODUCT(L16/S16)</f>
        <v>#DIV/0!</v>
      </c>
      <c r="U16" s="32">
        <v>3</v>
      </c>
      <c r="V16" s="12">
        <v>0</v>
      </c>
      <c r="W16" s="38">
        <v>3</v>
      </c>
      <c r="X16" s="38">
        <v>0</v>
      </c>
      <c r="Y16" s="38">
        <v>6</v>
      </c>
      <c r="Z16" s="33"/>
      <c r="AA16" s="33"/>
      <c r="AB16" s="33"/>
      <c r="AC16" s="33"/>
      <c r="AD16" s="33"/>
      <c r="AE16" s="32"/>
      <c r="AF16" s="32"/>
      <c r="AG16" s="34"/>
      <c r="AH16" s="32"/>
      <c r="AI16" s="32"/>
      <c r="AJ16" s="32"/>
      <c r="AK16" s="24"/>
      <c r="AL16" s="9"/>
      <c r="AM16" s="9"/>
      <c r="AN16" s="9"/>
      <c r="AO16" s="9"/>
      <c r="AP16" s="9"/>
    </row>
    <row r="17" spans="1:42" ht="15" customHeight="1" x14ac:dyDescent="0.2">
      <c r="A17" s="1"/>
      <c r="B17" s="32">
        <v>2015</v>
      </c>
      <c r="C17" s="32" t="s">
        <v>38</v>
      </c>
      <c r="D17" s="37" t="s">
        <v>58</v>
      </c>
      <c r="E17" s="32">
        <v>24</v>
      </c>
      <c r="F17" s="32">
        <v>2</v>
      </c>
      <c r="G17" s="32">
        <v>31</v>
      </c>
      <c r="H17" s="32">
        <v>6</v>
      </c>
      <c r="I17" s="32">
        <v>81</v>
      </c>
      <c r="J17" s="32">
        <v>1</v>
      </c>
      <c r="K17" s="32">
        <v>6</v>
      </c>
      <c r="L17" s="32">
        <v>41</v>
      </c>
      <c r="M17" s="38">
        <v>33</v>
      </c>
      <c r="N17" s="36">
        <v>0.46550000000000002</v>
      </c>
      <c r="O17" s="115">
        <v>174</v>
      </c>
      <c r="P17" s="19" t="s">
        <v>38</v>
      </c>
      <c r="Q17" s="19"/>
      <c r="R17" s="19"/>
      <c r="S17" s="19"/>
      <c r="T17" s="25"/>
      <c r="U17" s="32">
        <v>4</v>
      </c>
      <c r="V17" s="12">
        <v>0</v>
      </c>
      <c r="W17" s="38">
        <v>2</v>
      </c>
      <c r="X17" s="38">
        <v>0</v>
      </c>
      <c r="Y17" s="38">
        <v>9</v>
      </c>
      <c r="Z17" s="33"/>
      <c r="AA17" s="33"/>
      <c r="AB17" s="33"/>
      <c r="AC17" s="33"/>
      <c r="AD17" s="33"/>
      <c r="AE17" s="32"/>
      <c r="AF17" s="32"/>
      <c r="AG17" s="34"/>
      <c r="AH17" s="32"/>
      <c r="AI17" s="32"/>
      <c r="AJ17" s="32"/>
      <c r="AK17" s="24"/>
      <c r="AL17" s="9"/>
      <c r="AM17" s="9"/>
      <c r="AN17" s="9"/>
      <c r="AO17" s="9"/>
      <c r="AP17" s="9"/>
    </row>
    <row r="18" spans="1:42" ht="15" customHeight="1" x14ac:dyDescent="0.2">
      <c r="A18" s="1"/>
      <c r="B18" s="32">
        <v>2016</v>
      </c>
      <c r="C18" s="32" t="s">
        <v>88</v>
      </c>
      <c r="D18" s="37" t="s">
        <v>89</v>
      </c>
      <c r="E18" s="32">
        <v>22</v>
      </c>
      <c r="F18" s="32">
        <v>1</v>
      </c>
      <c r="G18" s="32">
        <v>14</v>
      </c>
      <c r="H18" s="32">
        <v>3</v>
      </c>
      <c r="I18" s="32">
        <v>91</v>
      </c>
      <c r="J18" s="32">
        <v>2</v>
      </c>
      <c r="K18" s="32">
        <v>15</v>
      </c>
      <c r="L18" s="32">
        <v>59</v>
      </c>
      <c r="M18" s="38">
        <v>15</v>
      </c>
      <c r="N18" s="36">
        <v>0.57999999999999996</v>
      </c>
      <c r="O18" s="115">
        <v>157</v>
      </c>
      <c r="P18" s="19"/>
      <c r="Q18" s="19"/>
      <c r="R18" s="19"/>
      <c r="S18" s="19"/>
      <c r="T18" s="25"/>
      <c r="U18" s="32">
        <v>3</v>
      </c>
      <c r="V18" s="12">
        <v>0</v>
      </c>
      <c r="W18" s="38">
        <v>3</v>
      </c>
      <c r="X18" s="38">
        <v>0</v>
      </c>
      <c r="Y18" s="38">
        <v>13</v>
      </c>
      <c r="Z18" s="33"/>
      <c r="AA18" s="33"/>
      <c r="AB18" s="33"/>
      <c r="AC18" s="33"/>
      <c r="AD18" s="33"/>
      <c r="AE18" s="32"/>
      <c r="AF18" s="32"/>
      <c r="AG18" s="34"/>
      <c r="AH18" s="32"/>
      <c r="AI18" s="32"/>
      <c r="AJ18" s="32"/>
      <c r="AK18" s="24"/>
      <c r="AL18" s="9"/>
      <c r="AM18" s="9"/>
      <c r="AN18" s="9"/>
      <c r="AO18" s="9"/>
      <c r="AP18" s="9"/>
    </row>
    <row r="19" spans="1:42" ht="15" customHeight="1" x14ac:dyDescent="0.2">
      <c r="A19" s="1"/>
      <c r="B19" s="32">
        <v>2017</v>
      </c>
      <c r="C19" s="32" t="s">
        <v>91</v>
      </c>
      <c r="D19" s="37" t="s">
        <v>89</v>
      </c>
      <c r="E19" s="32">
        <v>24</v>
      </c>
      <c r="F19" s="32">
        <v>0</v>
      </c>
      <c r="G19" s="32">
        <v>31</v>
      </c>
      <c r="H19" s="32">
        <v>3</v>
      </c>
      <c r="I19" s="32">
        <v>80</v>
      </c>
      <c r="J19" s="32">
        <v>3</v>
      </c>
      <c r="K19" s="32">
        <v>14</v>
      </c>
      <c r="L19" s="32">
        <v>32</v>
      </c>
      <c r="M19" s="38">
        <v>31</v>
      </c>
      <c r="N19" s="36">
        <v>0.47899999999999998</v>
      </c>
      <c r="O19" s="115">
        <v>167</v>
      </c>
      <c r="P19" s="19"/>
      <c r="Q19" s="19"/>
      <c r="R19" s="19"/>
      <c r="S19" s="19"/>
      <c r="T19" s="25"/>
      <c r="U19" s="32"/>
      <c r="V19" s="12"/>
      <c r="W19" s="38"/>
      <c r="X19" s="38"/>
      <c r="Y19" s="38"/>
      <c r="Z19" s="33"/>
      <c r="AA19" s="33"/>
      <c r="AB19" s="33"/>
      <c r="AC19" s="33"/>
      <c r="AD19" s="33"/>
      <c r="AE19" s="32"/>
      <c r="AF19" s="32"/>
      <c r="AG19" s="34"/>
      <c r="AH19" s="32">
        <v>1</v>
      </c>
      <c r="AI19" s="32"/>
      <c r="AJ19" s="32"/>
      <c r="AK19" s="24"/>
      <c r="AL19" s="9"/>
      <c r="AM19" s="9"/>
      <c r="AN19" s="9"/>
      <c r="AO19" s="9"/>
      <c r="AP19" s="9"/>
    </row>
    <row r="20" spans="1:42" ht="15" customHeight="1" x14ac:dyDescent="0.2">
      <c r="A20" s="1"/>
      <c r="B20" s="32">
        <v>2018</v>
      </c>
      <c r="C20" s="32" t="s">
        <v>115</v>
      </c>
      <c r="D20" s="37" t="s">
        <v>89</v>
      </c>
      <c r="E20" s="32">
        <v>25</v>
      </c>
      <c r="F20" s="32">
        <v>5</v>
      </c>
      <c r="G20" s="32">
        <v>47</v>
      </c>
      <c r="H20" s="32">
        <v>12</v>
      </c>
      <c r="I20" s="32">
        <v>104</v>
      </c>
      <c r="J20" s="32">
        <v>4</v>
      </c>
      <c r="K20" s="32">
        <v>4</v>
      </c>
      <c r="L20" s="32">
        <v>44</v>
      </c>
      <c r="M20" s="38">
        <v>52</v>
      </c>
      <c r="N20" s="36">
        <v>0.54500000000000004</v>
      </c>
      <c r="O20" s="115">
        <v>191</v>
      </c>
      <c r="P20" s="19" t="s">
        <v>114</v>
      </c>
      <c r="Q20" s="19"/>
      <c r="R20" s="19" t="s">
        <v>88</v>
      </c>
      <c r="S20" s="19"/>
      <c r="T20" s="25"/>
      <c r="U20" s="32">
        <v>9</v>
      </c>
      <c r="V20" s="12">
        <v>0</v>
      </c>
      <c r="W20" s="38">
        <v>9</v>
      </c>
      <c r="X20" s="38">
        <v>0</v>
      </c>
      <c r="Y20" s="38">
        <v>26</v>
      </c>
      <c r="Z20" s="33"/>
      <c r="AA20" s="33"/>
      <c r="AB20" s="33"/>
      <c r="AC20" s="33"/>
      <c r="AD20" s="33"/>
      <c r="AE20" s="32">
        <v>1</v>
      </c>
      <c r="AF20" s="32"/>
      <c r="AG20" s="34"/>
      <c r="AH20" s="32"/>
      <c r="AI20" s="32">
        <v>1</v>
      </c>
      <c r="AJ20" s="32"/>
      <c r="AK20" s="24"/>
      <c r="AL20" s="9"/>
      <c r="AM20" s="9"/>
      <c r="AN20" s="9"/>
      <c r="AO20" s="9"/>
      <c r="AP20" s="9"/>
    </row>
    <row r="21" spans="1:42" ht="15" customHeight="1" x14ac:dyDescent="0.2">
      <c r="A21" s="1"/>
      <c r="B21" s="32">
        <v>2019</v>
      </c>
      <c r="C21" s="32" t="s">
        <v>114</v>
      </c>
      <c r="D21" s="37" t="s">
        <v>89</v>
      </c>
      <c r="E21" s="32">
        <v>24</v>
      </c>
      <c r="F21" s="32">
        <v>0</v>
      </c>
      <c r="G21" s="32">
        <v>34</v>
      </c>
      <c r="H21" s="32">
        <v>3</v>
      </c>
      <c r="I21" s="32">
        <v>97</v>
      </c>
      <c r="J21" s="32">
        <v>0</v>
      </c>
      <c r="K21" s="32">
        <v>10</v>
      </c>
      <c r="L21" s="32">
        <v>53</v>
      </c>
      <c r="M21" s="32">
        <v>34</v>
      </c>
      <c r="N21" s="36">
        <v>0.55428571428571427</v>
      </c>
      <c r="O21" s="92">
        <v>175</v>
      </c>
      <c r="P21" s="19"/>
      <c r="Q21" s="19"/>
      <c r="R21" s="19"/>
      <c r="S21" s="19"/>
      <c r="T21" s="25"/>
      <c r="U21" s="32">
        <v>9</v>
      </c>
      <c r="V21" s="12">
        <v>0</v>
      </c>
      <c r="W21" s="38">
        <v>8</v>
      </c>
      <c r="X21" s="38">
        <v>1</v>
      </c>
      <c r="Y21" s="38">
        <v>39</v>
      </c>
      <c r="Z21" s="33"/>
      <c r="AA21" s="33"/>
      <c r="AB21" s="33"/>
      <c r="AC21" s="33"/>
      <c r="AD21" s="33"/>
      <c r="AE21" s="32"/>
      <c r="AF21" s="32"/>
      <c r="AG21" s="34"/>
      <c r="AH21" s="32"/>
      <c r="AI21" s="32"/>
      <c r="AJ21" s="32"/>
      <c r="AK21" s="24"/>
      <c r="AL21" s="9"/>
      <c r="AM21" s="9"/>
      <c r="AN21" s="9"/>
      <c r="AO21" s="9"/>
      <c r="AP21" s="9"/>
    </row>
    <row r="22" spans="1:42" s="10" customFormat="1" ht="15" customHeight="1" x14ac:dyDescent="0.2">
      <c r="A22" s="1"/>
      <c r="B22" s="17" t="s">
        <v>9</v>
      </c>
      <c r="C22" s="18"/>
      <c r="D22" s="16"/>
      <c r="E22" s="19">
        <f t="shared" ref="E22:M22" si="3">SUM(E9:E21)</f>
        <v>297</v>
      </c>
      <c r="F22" s="19">
        <f t="shared" si="3"/>
        <v>10</v>
      </c>
      <c r="G22" s="19">
        <f t="shared" si="3"/>
        <v>314</v>
      </c>
      <c r="H22" s="19">
        <f t="shared" si="3"/>
        <v>50</v>
      </c>
      <c r="I22" s="19">
        <f t="shared" si="3"/>
        <v>937</v>
      </c>
      <c r="J22" s="19">
        <f t="shared" si="3"/>
        <v>59</v>
      </c>
      <c r="K22" s="19">
        <f t="shared" si="3"/>
        <v>138</v>
      </c>
      <c r="L22" s="19">
        <f t="shared" si="3"/>
        <v>416</v>
      </c>
      <c r="M22" s="18">
        <f t="shared" si="3"/>
        <v>324</v>
      </c>
      <c r="N22" s="39">
        <f>PRODUCT(I22/O22)</f>
        <v>0.47420296630138947</v>
      </c>
      <c r="O22" s="84">
        <f t="shared" ref="O22:Y22" si="4">SUM(O9:O21)</f>
        <v>1975.9471504538635</v>
      </c>
      <c r="P22" s="19"/>
      <c r="Q22" s="19"/>
      <c r="R22" s="19"/>
      <c r="S22" s="19"/>
      <c r="T22" s="1"/>
      <c r="U22" s="19">
        <f t="shared" si="4"/>
        <v>55</v>
      </c>
      <c r="V22" s="16">
        <f t="shared" si="4"/>
        <v>0</v>
      </c>
      <c r="W22" s="19">
        <f t="shared" si="4"/>
        <v>36</v>
      </c>
      <c r="X22" s="19">
        <f t="shared" si="4"/>
        <v>4</v>
      </c>
      <c r="Y22" s="19">
        <f t="shared" si="4"/>
        <v>176</v>
      </c>
      <c r="Z22" s="19">
        <f>SUM(Z4:Z21)</f>
        <v>1</v>
      </c>
      <c r="AA22" s="19">
        <f t="shared" ref="AA22:AJ22" si="5">SUM(AA4:AA21)</f>
        <v>0</v>
      </c>
      <c r="AB22" s="19">
        <f t="shared" si="5"/>
        <v>0</v>
      </c>
      <c r="AC22" s="19">
        <f t="shared" si="5"/>
        <v>0</v>
      </c>
      <c r="AD22" s="19">
        <f t="shared" si="5"/>
        <v>1</v>
      </c>
      <c r="AE22" s="19">
        <f t="shared" si="5"/>
        <v>1</v>
      </c>
      <c r="AF22" s="19">
        <f t="shared" si="5"/>
        <v>0</v>
      </c>
      <c r="AG22" s="19">
        <f t="shared" si="5"/>
        <v>0</v>
      </c>
      <c r="AH22" s="19">
        <f t="shared" si="5"/>
        <v>1</v>
      </c>
      <c r="AI22" s="19">
        <f t="shared" si="5"/>
        <v>1</v>
      </c>
      <c r="AJ22" s="19">
        <f t="shared" si="5"/>
        <v>0</v>
      </c>
      <c r="AK22" s="24"/>
      <c r="AL22" s="9"/>
      <c r="AM22" s="9"/>
      <c r="AN22" s="9"/>
      <c r="AO22" s="9"/>
      <c r="AP22" s="9"/>
    </row>
    <row r="23" spans="1:42" ht="15" customHeight="1" x14ac:dyDescent="0.2">
      <c r="A23" s="1"/>
      <c r="B23" s="35" t="s">
        <v>2</v>
      </c>
      <c r="C23" s="38"/>
      <c r="D23" s="40">
        <f>SUM(F22:H22)+((I22-F22-G22)/3)+(E22/3)+(AE22*25)+(AF22*25)+(AG22*10)+(AH22*25)+(AI22*20)+(AJ22*15)</f>
        <v>747.33333333333337</v>
      </c>
      <c r="E23" s="1"/>
      <c r="F23" s="1"/>
      <c r="G23" s="1"/>
      <c r="H23" s="1"/>
      <c r="I23" s="1"/>
      <c r="J23" s="1"/>
      <c r="K23" s="1"/>
      <c r="L23" s="1"/>
      <c r="M23" s="1"/>
      <c r="N23" s="4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42"/>
      <c r="AJ23" s="1"/>
      <c r="AK23" s="24"/>
      <c r="AL23" s="9"/>
      <c r="AM23" s="9"/>
      <c r="AN23" s="9"/>
      <c r="AO23" s="9"/>
      <c r="AP23" s="9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1"/>
      <c r="O24" s="43"/>
      <c r="P24" s="1"/>
      <c r="Q24" s="44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4"/>
      <c r="AL24" s="9"/>
      <c r="AM24" s="9"/>
      <c r="AN24" s="9"/>
      <c r="AO24" s="9"/>
      <c r="AP24" s="9"/>
    </row>
    <row r="25" spans="1:42" ht="15" customHeight="1" x14ac:dyDescent="0.25">
      <c r="A25" s="1"/>
      <c r="B25" s="23" t="s">
        <v>16</v>
      </c>
      <c r="C25" s="45"/>
      <c r="D25" s="45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9" t="s">
        <v>21</v>
      </c>
      <c r="O25" s="25"/>
      <c r="P25" s="46" t="s">
        <v>32</v>
      </c>
      <c r="Q25" s="13"/>
      <c r="R25" s="13"/>
      <c r="S25" s="13"/>
      <c r="T25" s="47"/>
      <c r="U25" s="47"/>
      <c r="V25" s="47"/>
      <c r="W25" s="47"/>
      <c r="X25" s="47"/>
      <c r="Y25" s="13"/>
      <c r="Z25" s="13"/>
      <c r="AA25" s="13"/>
      <c r="AB25" s="13"/>
      <c r="AC25" s="47"/>
      <c r="AD25" s="13"/>
      <c r="AE25" s="13"/>
      <c r="AF25" s="13"/>
      <c r="AG25" s="13"/>
      <c r="AH25" s="13"/>
      <c r="AI25" s="13"/>
      <c r="AJ25" s="37"/>
      <c r="AK25" s="24"/>
      <c r="AL25" s="9"/>
      <c r="AM25" s="9"/>
      <c r="AN25" s="9"/>
      <c r="AO25" s="9"/>
      <c r="AP25" s="9"/>
    </row>
    <row r="26" spans="1:42" ht="15" customHeight="1" x14ac:dyDescent="0.2">
      <c r="A26" s="1"/>
      <c r="B26" s="46" t="s">
        <v>17</v>
      </c>
      <c r="C26" s="13"/>
      <c r="D26" s="37"/>
      <c r="E26" s="32">
        <f>PRODUCT(E22)</f>
        <v>297</v>
      </c>
      <c r="F26" s="32">
        <f>PRODUCT(F22)</f>
        <v>10</v>
      </c>
      <c r="G26" s="32">
        <f>PRODUCT(G22)</f>
        <v>314</v>
      </c>
      <c r="H26" s="32">
        <f>PRODUCT(H22)</f>
        <v>50</v>
      </c>
      <c r="I26" s="32">
        <f>PRODUCT(I22)</f>
        <v>937</v>
      </c>
      <c r="J26" s="1"/>
      <c r="K26" s="49">
        <f>PRODUCT((F26+G26)/E26)</f>
        <v>1.0909090909090908</v>
      </c>
      <c r="L26" s="49">
        <f>PRODUCT(H26/E26)</f>
        <v>0.16835016835016836</v>
      </c>
      <c r="M26" s="49">
        <f>PRODUCT(I26/E26)</f>
        <v>3.1548821548821548</v>
      </c>
      <c r="N26" s="50">
        <f>PRODUCT(N22)</f>
        <v>0.47420296630138947</v>
      </c>
      <c r="O26" s="25">
        <f>PRODUCT(O22)</f>
        <v>1975.9471504538635</v>
      </c>
      <c r="P26" s="51" t="s">
        <v>35</v>
      </c>
      <c r="Q26" s="52"/>
      <c r="R26" s="53" t="s">
        <v>54</v>
      </c>
      <c r="S26" s="53"/>
      <c r="T26" s="53"/>
      <c r="U26" s="53"/>
      <c r="V26" s="53"/>
      <c r="W26" s="53"/>
      <c r="X26" s="53"/>
      <c r="Y26" s="53"/>
      <c r="Z26" s="53"/>
      <c r="AA26" s="53"/>
      <c r="AB26" s="54" t="s">
        <v>36</v>
      </c>
      <c r="AC26" s="53"/>
      <c r="AD26" s="89" t="s">
        <v>55</v>
      </c>
      <c r="AE26" s="53"/>
      <c r="AF26" s="53"/>
      <c r="AG26" s="54"/>
      <c r="AH26" s="53"/>
      <c r="AI26" s="53"/>
      <c r="AJ26" s="161"/>
      <c r="AK26" s="24"/>
      <c r="AL26" s="9"/>
      <c r="AM26" s="9"/>
      <c r="AN26" s="9"/>
      <c r="AO26" s="9"/>
      <c r="AP26" s="9"/>
    </row>
    <row r="27" spans="1:42" ht="15" customHeight="1" x14ac:dyDescent="0.2">
      <c r="A27" s="1"/>
      <c r="B27" s="55" t="s">
        <v>18</v>
      </c>
      <c r="C27" s="56"/>
      <c r="D27" s="57"/>
      <c r="E27" s="32">
        <f>SUM(U22)</f>
        <v>55</v>
      </c>
      <c r="F27" s="32">
        <f>SUM(V22)</f>
        <v>0</v>
      </c>
      <c r="G27" s="32">
        <f>SUM(W22)</f>
        <v>36</v>
      </c>
      <c r="H27" s="32">
        <f>SUM(X22)</f>
        <v>4</v>
      </c>
      <c r="I27" s="32">
        <f>SUM(Y22)</f>
        <v>176</v>
      </c>
      <c r="J27" s="1"/>
      <c r="K27" s="49">
        <f>PRODUCT((F27+G27)/E27)</f>
        <v>0.65454545454545454</v>
      </c>
      <c r="L27" s="49">
        <f>PRODUCT(H27/E27)</f>
        <v>7.2727272727272724E-2</v>
      </c>
      <c r="M27" s="49">
        <f>PRODUCT(I27/E27)</f>
        <v>3.2</v>
      </c>
      <c r="N27" s="36">
        <f>PRODUCT(I27/O27)</f>
        <v>0.47956403269754766</v>
      </c>
      <c r="O27" s="25">
        <v>367</v>
      </c>
      <c r="P27" s="58" t="s">
        <v>116</v>
      </c>
      <c r="Q27" s="59"/>
      <c r="R27" s="60" t="s">
        <v>44</v>
      </c>
      <c r="S27" s="60"/>
      <c r="T27" s="60"/>
      <c r="U27" s="60"/>
      <c r="V27" s="60"/>
      <c r="W27" s="60"/>
      <c r="X27" s="60"/>
      <c r="Y27" s="60"/>
      <c r="Z27" s="60"/>
      <c r="AA27" s="60"/>
      <c r="AB27" s="61" t="s">
        <v>52</v>
      </c>
      <c r="AC27" s="60"/>
      <c r="AD27" s="90" t="s">
        <v>45</v>
      </c>
      <c r="AE27" s="60"/>
      <c r="AF27" s="60"/>
      <c r="AG27" s="61"/>
      <c r="AH27" s="60"/>
      <c r="AI27" s="60"/>
      <c r="AJ27" s="162"/>
      <c r="AK27" s="24"/>
      <c r="AL27" s="9"/>
      <c r="AM27" s="9"/>
      <c r="AN27" s="9"/>
      <c r="AO27" s="9"/>
      <c r="AP27" s="9"/>
    </row>
    <row r="28" spans="1:42" ht="15" customHeight="1" x14ac:dyDescent="0.2">
      <c r="A28" s="1"/>
      <c r="B28" s="62" t="s">
        <v>19</v>
      </c>
      <c r="C28" s="63"/>
      <c r="D28" s="64"/>
      <c r="E28" s="33">
        <v>1</v>
      </c>
      <c r="F28" s="33">
        <v>0</v>
      </c>
      <c r="G28" s="33">
        <v>0</v>
      </c>
      <c r="H28" s="33">
        <v>0</v>
      </c>
      <c r="I28" s="33">
        <v>1</v>
      </c>
      <c r="J28" s="1"/>
      <c r="K28" s="65">
        <f>PRODUCT((F28+G28)/E28)</f>
        <v>0</v>
      </c>
      <c r="L28" s="65">
        <f>PRODUCT(H28/E28)</f>
        <v>0</v>
      </c>
      <c r="M28" s="65">
        <f>PRODUCT(I28/E28)</f>
        <v>1</v>
      </c>
      <c r="N28" s="66">
        <v>0.33300000000000002</v>
      </c>
      <c r="O28" s="25">
        <v>3</v>
      </c>
      <c r="P28" s="58" t="s">
        <v>117</v>
      </c>
      <c r="Q28" s="59"/>
      <c r="R28" s="60" t="s">
        <v>42</v>
      </c>
      <c r="S28" s="60"/>
      <c r="T28" s="60"/>
      <c r="U28" s="60"/>
      <c r="V28" s="60"/>
      <c r="W28" s="60"/>
      <c r="X28" s="60"/>
      <c r="Y28" s="60"/>
      <c r="Z28" s="60"/>
      <c r="AA28" s="60"/>
      <c r="AB28" s="61" t="s">
        <v>53</v>
      </c>
      <c r="AC28" s="60"/>
      <c r="AD28" s="90" t="s">
        <v>46</v>
      </c>
      <c r="AE28" s="60"/>
      <c r="AF28" s="60"/>
      <c r="AG28" s="61"/>
      <c r="AH28" s="60"/>
      <c r="AI28" s="60"/>
      <c r="AJ28" s="162"/>
      <c r="AK28" s="24"/>
      <c r="AL28" s="9"/>
      <c r="AM28" s="9"/>
      <c r="AN28" s="9"/>
      <c r="AO28" s="9"/>
      <c r="AP28" s="9"/>
    </row>
    <row r="29" spans="1:42" s="10" customFormat="1" ht="15" customHeight="1" x14ac:dyDescent="0.2">
      <c r="A29" s="1"/>
      <c r="B29" s="67" t="s">
        <v>20</v>
      </c>
      <c r="C29" s="68"/>
      <c r="D29" s="69"/>
      <c r="E29" s="19">
        <f>SUM(E26:E28)</f>
        <v>353</v>
      </c>
      <c r="F29" s="19">
        <f>SUM(F26:F28)</f>
        <v>10</v>
      </c>
      <c r="G29" s="19">
        <f>SUM(G26:G28)</f>
        <v>350</v>
      </c>
      <c r="H29" s="19">
        <f>SUM(H26:H28)</f>
        <v>54</v>
      </c>
      <c r="I29" s="19">
        <f>SUM(I26:I28)</f>
        <v>1114</v>
      </c>
      <c r="J29" s="1"/>
      <c r="K29" s="70">
        <f>PRODUCT((F29+G29)/E29)</f>
        <v>1.0198300283286119</v>
      </c>
      <c r="L29" s="70">
        <f>PRODUCT(H29/E29)</f>
        <v>0.15297450424929179</v>
      </c>
      <c r="M29" s="70">
        <f>PRODUCT(I29/E29)</f>
        <v>3.1558073654390935</v>
      </c>
      <c r="N29" s="39">
        <f>PRODUCT(I29/O29)</f>
        <v>0.47486150733808208</v>
      </c>
      <c r="O29" s="25">
        <f>SUM(O26:O28)</f>
        <v>2345.9471504538633</v>
      </c>
      <c r="P29" s="71" t="s">
        <v>37</v>
      </c>
      <c r="Q29" s="72"/>
      <c r="R29" s="73" t="s">
        <v>62</v>
      </c>
      <c r="S29" s="73"/>
      <c r="T29" s="73"/>
      <c r="U29" s="73"/>
      <c r="V29" s="73"/>
      <c r="W29" s="73"/>
      <c r="X29" s="73"/>
      <c r="Y29" s="73"/>
      <c r="Z29" s="73"/>
      <c r="AA29" s="73"/>
      <c r="AB29" s="74" t="s">
        <v>61</v>
      </c>
      <c r="AC29" s="73"/>
      <c r="AD29" s="91" t="s">
        <v>63</v>
      </c>
      <c r="AE29" s="73"/>
      <c r="AF29" s="73"/>
      <c r="AG29" s="74"/>
      <c r="AH29" s="73"/>
      <c r="AI29" s="73"/>
      <c r="AJ29" s="163"/>
      <c r="AK29" s="24"/>
      <c r="AL29" s="9"/>
      <c r="AM29" s="9"/>
      <c r="AN29" s="9"/>
      <c r="AO29" s="9"/>
      <c r="AP29" s="9"/>
    </row>
    <row r="30" spans="1:42" ht="15" customHeight="1" x14ac:dyDescent="0.25">
      <c r="A30" s="1"/>
      <c r="B30" s="42"/>
      <c r="C30" s="42"/>
      <c r="D30" s="42"/>
      <c r="E30" s="42"/>
      <c r="F30" s="42"/>
      <c r="G30" s="42"/>
      <c r="H30" s="42"/>
      <c r="I30" s="42"/>
      <c r="J30" s="1"/>
      <c r="K30" s="42"/>
      <c r="L30" s="42"/>
      <c r="M30" s="42"/>
      <c r="N30" s="41"/>
      <c r="O30" s="25"/>
      <c r="P30" s="1"/>
      <c r="Q30" s="44"/>
      <c r="R30" s="1"/>
      <c r="S30" s="1"/>
      <c r="T30" s="25"/>
      <c r="U30" s="25"/>
      <c r="V30" s="75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4"/>
      <c r="AL30" s="9"/>
      <c r="AM30" s="9"/>
      <c r="AN30" s="9"/>
      <c r="AO30" s="9"/>
      <c r="AP30" s="9"/>
    </row>
    <row r="31" spans="1:42" ht="15" customHeight="1" x14ac:dyDescent="0.25">
      <c r="A31" s="1"/>
      <c r="B31" s="1" t="s">
        <v>49</v>
      </c>
      <c r="C31" s="1"/>
      <c r="D31" s="1" t="s">
        <v>50</v>
      </c>
      <c r="E31" s="1"/>
      <c r="F31" s="1"/>
      <c r="G31" s="1"/>
      <c r="H31" s="1"/>
      <c r="I31" s="1"/>
      <c r="J31" s="1"/>
      <c r="K31" s="1"/>
      <c r="L31" s="1" t="s">
        <v>65</v>
      </c>
      <c r="M31" s="1"/>
      <c r="N31" s="44"/>
      <c r="O31" s="25"/>
      <c r="P31" s="1"/>
      <c r="Q31" s="44"/>
      <c r="R31" s="1"/>
      <c r="S31" s="1"/>
      <c r="T31" s="25"/>
      <c r="U31" s="25"/>
      <c r="V31" s="75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9"/>
      <c r="AM31" s="9"/>
      <c r="AN31" s="9"/>
      <c r="AO31" s="9"/>
      <c r="AP31" s="9"/>
    </row>
    <row r="32" spans="1:42" ht="15" customHeight="1" x14ac:dyDescent="0.25">
      <c r="A32" s="1"/>
      <c r="B32" s="1"/>
      <c r="C32" s="1"/>
      <c r="D32" s="1" t="s">
        <v>59</v>
      </c>
      <c r="E32" s="1"/>
      <c r="F32" s="1"/>
      <c r="G32" s="1"/>
      <c r="H32" s="1"/>
      <c r="I32" s="1"/>
      <c r="J32" s="1"/>
      <c r="K32" s="1"/>
      <c r="L32" s="1" t="s">
        <v>60</v>
      </c>
      <c r="M32" s="1"/>
      <c r="N32" s="44"/>
      <c r="O32" s="25"/>
      <c r="P32" s="1"/>
      <c r="Q32" s="44"/>
      <c r="R32" s="1"/>
      <c r="S32" s="1"/>
      <c r="T32" s="25"/>
      <c r="U32" s="25"/>
      <c r="V32" s="7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4"/>
      <c r="AL32" s="9"/>
      <c r="AM32" s="9"/>
      <c r="AN32" s="9"/>
      <c r="AO32" s="9"/>
      <c r="AP32" s="9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 t="s">
        <v>90</v>
      </c>
      <c r="M33" s="1"/>
      <c r="N33" s="44"/>
      <c r="O33" s="25"/>
      <c r="P33" s="1"/>
      <c r="Q33" s="44"/>
      <c r="R33" s="1"/>
      <c r="S33" s="1"/>
      <c r="T33" s="25"/>
      <c r="U33" s="1"/>
      <c r="V33" s="44"/>
      <c r="W33" s="1"/>
      <c r="X33" s="1"/>
      <c r="Y33" s="25"/>
      <c r="Z33" s="25"/>
      <c r="AA33" s="75"/>
      <c r="AB33" s="1"/>
      <c r="AC33" s="1"/>
      <c r="AD33" s="1"/>
      <c r="AE33" s="1"/>
      <c r="AF33" s="1"/>
      <c r="AG33" s="1"/>
      <c r="AH33" s="1"/>
      <c r="AI33" s="1"/>
      <c r="AJ33" s="1"/>
      <c r="AK33" s="24"/>
      <c r="AL33" s="9"/>
      <c r="AM33" s="9"/>
      <c r="AN33" s="9"/>
      <c r="AO33" s="9"/>
      <c r="AP33" s="9"/>
    </row>
    <row r="34" spans="1:42" s="7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/>
      <c r="O34" s="25"/>
      <c r="P34" s="25"/>
      <c r="Q34" s="25"/>
      <c r="R34" s="25"/>
      <c r="S34" s="25"/>
      <c r="T34" s="25"/>
      <c r="U34" s="1"/>
      <c r="V34" s="44"/>
      <c r="W34" s="1"/>
      <c r="X34" s="1"/>
      <c r="Y34" s="25"/>
      <c r="Z34" s="25"/>
      <c r="AA34" s="75"/>
      <c r="AB34" s="1"/>
      <c r="AC34" s="1"/>
      <c r="AD34" s="1"/>
      <c r="AE34" s="1"/>
      <c r="AF34" s="1"/>
      <c r="AG34" s="1"/>
      <c r="AH34" s="1"/>
      <c r="AI34" s="1"/>
      <c r="AJ34" s="1"/>
      <c r="AK34" s="9"/>
      <c r="AL34" s="9"/>
      <c r="AM34" s="9"/>
      <c r="AN34" s="9"/>
      <c r="AO34" s="9"/>
      <c r="AP34" s="9"/>
    </row>
    <row r="35" spans="1:42" s="7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4"/>
      <c r="AL35" s="9"/>
      <c r="AM35" s="9"/>
      <c r="AN35" s="9"/>
      <c r="AO35" s="9"/>
      <c r="AP35" s="9"/>
    </row>
    <row r="36" spans="1:42" s="7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4"/>
      <c r="AL36" s="9"/>
      <c r="AM36" s="9"/>
      <c r="AN36" s="9"/>
      <c r="AO36" s="9"/>
      <c r="AP36" s="9"/>
    </row>
    <row r="37" spans="1:42" s="7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4"/>
      <c r="AL37" s="9"/>
      <c r="AM37" s="9"/>
      <c r="AN37" s="9"/>
      <c r="AO37" s="9"/>
      <c r="AP37" s="9"/>
    </row>
    <row r="38" spans="1:42" s="7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4"/>
      <c r="AL38" s="9"/>
      <c r="AM38" s="9"/>
      <c r="AN38" s="9"/>
      <c r="AO38" s="9"/>
      <c r="AP38" s="9"/>
    </row>
    <row r="39" spans="1:42" s="7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4"/>
      <c r="AL39" s="9"/>
      <c r="AM39" s="9"/>
      <c r="AN39" s="9"/>
      <c r="AO39" s="9"/>
      <c r="AP39" s="9"/>
    </row>
    <row r="40" spans="1:42" s="7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4"/>
      <c r="AL40" s="9"/>
      <c r="AM40" s="9"/>
      <c r="AN40" s="9"/>
      <c r="AO40" s="9"/>
      <c r="AP40" s="9"/>
    </row>
    <row r="41" spans="1:42" s="7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4"/>
      <c r="AL41" s="9"/>
      <c r="AM41" s="9"/>
      <c r="AN41" s="9"/>
      <c r="AO41" s="9"/>
      <c r="AP41" s="9"/>
    </row>
    <row r="42" spans="1:42" s="7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4"/>
      <c r="AL42" s="9"/>
      <c r="AM42" s="9"/>
      <c r="AN42" s="9"/>
      <c r="AO42" s="9"/>
      <c r="AP42" s="9"/>
    </row>
    <row r="43" spans="1:42" s="7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4"/>
      <c r="AL43" s="9"/>
      <c r="AM43" s="9"/>
      <c r="AN43" s="9"/>
      <c r="AO43" s="9"/>
      <c r="AP43" s="9"/>
    </row>
    <row r="44" spans="1:42" s="7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4"/>
      <c r="AL44" s="9"/>
      <c r="AM44" s="9"/>
      <c r="AN44" s="9"/>
      <c r="AO44" s="9"/>
      <c r="AP44" s="9"/>
    </row>
    <row r="45" spans="1:42" s="7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4"/>
      <c r="AL45" s="9"/>
      <c r="AM45" s="9"/>
      <c r="AN45" s="9"/>
      <c r="AO45" s="9"/>
      <c r="AP45" s="9"/>
    </row>
    <row r="46" spans="1:42" s="7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4"/>
      <c r="AL46" s="9"/>
      <c r="AM46" s="9"/>
      <c r="AN46" s="9"/>
      <c r="AO46" s="9"/>
      <c r="AP46" s="9"/>
    </row>
    <row r="47" spans="1:42" s="7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4"/>
      <c r="AL47" s="9"/>
      <c r="AM47" s="9"/>
      <c r="AN47" s="9"/>
      <c r="AO47" s="9"/>
      <c r="AP47" s="9"/>
    </row>
    <row r="48" spans="1:42" s="7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4"/>
      <c r="AL48" s="9"/>
      <c r="AM48" s="9"/>
      <c r="AN48" s="9"/>
      <c r="AO48" s="9"/>
      <c r="AP48" s="9"/>
    </row>
    <row r="49" spans="1:42" s="7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4"/>
      <c r="AL49" s="9"/>
      <c r="AM49" s="9"/>
      <c r="AN49" s="9"/>
      <c r="AO49" s="9"/>
      <c r="AP49" s="9"/>
    </row>
    <row r="50" spans="1:42" s="7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4"/>
      <c r="AL50" s="9"/>
      <c r="AM50" s="9"/>
      <c r="AN50" s="9"/>
      <c r="AO50" s="9"/>
      <c r="AP50" s="9"/>
    </row>
    <row r="51" spans="1:42" s="7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4"/>
      <c r="AL51" s="9"/>
      <c r="AM51" s="9"/>
      <c r="AN51" s="9"/>
      <c r="AO51" s="9"/>
      <c r="AP51" s="9"/>
    </row>
    <row r="52" spans="1:42" s="7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4"/>
      <c r="AL52" s="9"/>
      <c r="AM52" s="9"/>
      <c r="AN52" s="9"/>
      <c r="AO52" s="9"/>
      <c r="AP52" s="9"/>
    </row>
    <row r="53" spans="1:42" s="7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4"/>
      <c r="AL53" s="9"/>
      <c r="AM53" s="9"/>
      <c r="AN53" s="9"/>
      <c r="AO53" s="9"/>
      <c r="AP53" s="9"/>
    </row>
    <row r="54" spans="1:42" s="7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5"/>
      <c r="Q54" s="25"/>
      <c r="R54" s="25"/>
      <c r="S54" s="25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4"/>
      <c r="AL54" s="9"/>
      <c r="AM54" s="9"/>
      <c r="AN54" s="9"/>
      <c r="AO54" s="9"/>
      <c r="AP54" s="9"/>
    </row>
    <row r="55" spans="1:42" s="76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5"/>
      <c r="Q55" s="25"/>
      <c r="R55" s="25"/>
      <c r="S55" s="25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4"/>
      <c r="AL55" s="9"/>
      <c r="AM55" s="9"/>
      <c r="AN55" s="9"/>
      <c r="AO55" s="9"/>
      <c r="AP55" s="9"/>
    </row>
    <row r="56" spans="1:42" s="76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5"/>
      <c r="Q56" s="25"/>
      <c r="R56" s="25"/>
      <c r="S56" s="25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4"/>
      <c r="AL56" s="9"/>
      <c r="AM56" s="9"/>
      <c r="AN56" s="9"/>
      <c r="AO56" s="9"/>
      <c r="AP56" s="9"/>
    </row>
    <row r="57" spans="1:42" s="76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5"/>
      <c r="Q57" s="25"/>
      <c r="R57" s="25"/>
      <c r="S57" s="25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4"/>
      <c r="AL57" s="9"/>
      <c r="AM57" s="9"/>
      <c r="AN57" s="9"/>
      <c r="AO57" s="9"/>
      <c r="AP57" s="9"/>
    </row>
    <row r="58" spans="1:42" s="76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5"/>
      <c r="Q58" s="25"/>
      <c r="R58" s="25"/>
      <c r="S58" s="25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4"/>
      <c r="AL58" s="9"/>
      <c r="AM58" s="9"/>
      <c r="AN58" s="9"/>
      <c r="AO58" s="9"/>
      <c r="AP58" s="9"/>
    </row>
    <row r="59" spans="1:42" s="76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5"/>
      <c r="Q59" s="25"/>
      <c r="R59" s="25"/>
      <c r="S59" s="25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4"/>
      <c r="AL59" s="9"/>
      <c r="AM59" s="9"/>
      <c r="AN59" s="9"/>
      <c r="AO59" s="9"/>
      <c r="AP59" s="9"/>
    </row>
    <row r="60" spans="1:42" s="76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5"/>
      <c r="Q60" s="25"/>
      <c r="R60" s="25"/>
      <c r="S60" s="25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4"/>
      <c r="AL60" s="9"/>
      <c r="AM60" s="9"/>
      <c r="AN60" s="9"/>
      <c r="AO60" s="9"/>
      <c r="AP60" s="9"/>
    </row>
    <row r="61" spans="1:42" s="76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5"/>
      <c r="Q61" s="25"/>
      <c r="R61" s="25"/>
      <c r="S61" s="25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4"/>
      <c r="AL61" s="9"/>
      <c r="AM61" s="9"/>
      <c r="AN61" s="9"/>
      <c r="AO61" s="9"/>
      <c r="AP61" s="9"/>
    </row>
    <row r="62" spans="1:42" s="76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5"/>
      <c r="Q62" s="25"/>
      <c r="R62" s="25"/>
      <c r="S62" s="25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4"/>
      <c r="AL62" s="9"/>
      <c r="AM62" s="9"/>
      <c r="AN62" s="9"/>
      <c r="AO62" s="9"/>
      <c r="AP62" s="9"/>
    </row>
    <row r="63" spans="1:42" s="76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5"/>
      <c r="Q63" s="25"/>
      <c r="R63" s="25"/>
      <c r="S63" s="25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4"/>
      <c r="AL63" s="9"/>
      <c r="AM63" s="9"/>
      <c r="AN63" s="9"/>
      <c r="AO63" s="9"/>
      <c r="AP63" s="9"/>
    </row>
    <row r="64" spans="1:42" s="76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5"/>
      <c r="Q64" s="25"/>
      <c r="R64" s="25"/>
      <c r="S64" s="25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4"/>
      <c r="AL64" s="9"/>
      <c r="AM64" s="9"/>
      <c r="AN64" s="9"/>
      <c r="AO64" s="9"/>
      <c r="AP64" s="9"/>
    </row>
    <row r="65" spans="1:42" s="76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5"/>
      <c r="Q65" s="25"/>
      <c r="R65" s="25"/>
      <c r="S65" s="25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4"/>
      <c r="AL65" s="9"/>
      <c r="AM65" s="9"/>
      <c r="AN65" s="9"/>
      <c r="AO65" s="9"/>
      <c r="AP65" s="9"/>
    </row>
    <row r="66" spans="1:42" s="76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5"/>
      <c r="Q66" s="25"/>
      <c r="R66" s="25"/>
      <c r="S66" s="25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4"/>
      <c r="AL66" s="9"/>
      <c r="AM66" s="9"/>
      <c r="AN66" s="9"/>
      <c r="AO66" s="9"/>
      <c r="AP66" s="9"/>
    </row>
    <row r="67" spans="1:42" s="76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5"/>
      <c r="Q67" s="25"/>
      <c r="R67" s="25"/>
      <c r="S67" s="25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4"/>
      <c r="AL67" s="9"/>
      <c r="AM67" s="9"/>
      <c r="AN67" s="9"/>
      <c r="AO67" s="9"/>
      <c r="AP67" s="9"/>
    </row>
    <row r="68" spans="1:42" s="76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5"/>
      <c r="Q68" s="25"/>
      <c r="R68" s="25"/>
      <c r="S68" s="25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4"/>
      <c r="AL68" s="9"/>
      <c r="AM68" s="9"/>
      <c r="AN68" s="9"/>
      <c r="AO68" s="9"/>
      <c r="AP68" s="9"/>
    </row>
    <row r="69" spans="1:42" s="76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5"/>
      <c r="Q69" s="25"/>
      <c r="R69" s="25"/>
      <c r="S69" s="25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4"/>
      <c r="AL69" s="9"/>
      <c r="AM69" s="9"/>
      <c r="AN69" s="9"/>
      <c r="AO69" s="9"/>
      <c r="AP69" s="9"/>
    </row>
    <row r="70" spans="1:42" s="76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5"/>
      <c r="Q70" s="25"/>
      <c r="R70" s="25"/>
      <c r="S70" s="25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4"/>
      <c r="AL70" s="9"/>
      <c r="AM70" s="9"/>
      <c r="AN70" s="9"/>
      <c r="AO70" s="9"/>
      <c r="AP70" s="9"/>
    </row>
    <row r="71" spans="1:42" s="76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5"/>
      <c r="Q71" s="25"/>
      <c r="R71" s="25"/>
      <c r="S71" s="25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4"/>
      <c r="AL71" s="9"/>
      <c r="AM71" s="9"/>
      <c r="AN71" s="9"/>
      <c r="AO71" s="9"/>
      <c r="AP71" s="9"/>
    </row>
    <row r="72" spans="1:42" s="76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5"/>
      <c r="Q72" s="25"/>
      <c r="R72" s="25"/>
      <c r="S72" s="25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4"/>
      <c r="AL72" s="9"/>
      <c r="AM72" s="9"/>
      <c r="AN72" s="9"/>
      <c r="AO72" s="9"/>
      <c r="AP72" s="9"/>
    </row>
    <row r="73" spans="1:42" s="76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5"/>
      <c r="Q73" s="25"/>
      <c r="R73" s="25"/>
      <c r="S73" s="25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4"/>
      <c r="AL73" s="9"/>
      <c r="AM73" s="9"/>
      <c r="AN73" s="9"/>
      <c r="AO73" s="9"/>
      <c r="AP73" s="9"/>
    </row>
    <row r="74" spans="1:42" s="76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5"/>
      <c r="Q74" s="25"/>
      <c r="R74" s="25"/>
      <c r="S74" s="25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4"/>
      <c r="AL74" s="9"/>
      <c r="AM74" s="9"/>
      <c r="AN74" s="9"/>
      <c r="AO74" s="9"/>
      <c r="AP74" s="9"/>
    </row>
    <row r="75" spans="1:42" s="76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5"/>
      <c r="Q75" s="25"/>
      <c r="R75" s="25"/>
      <c r="S75" s="25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4"/>
      <c r="AL75" s="9"/>
      <c r="AM75" s="9"/>
      <c r="AN75" s="9"/>
      <c r="AO75" s="9"/>
      <c r="AP75" s="9"/>
    </row>
    <row r="76" spans="1:42" s="76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5"/>
      <c r="Q76" s="25"/>
      <c r="R76" s="25"/>
      <c r="S76" s="25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4"/>
      <c r="AL76" s="9"/>
      <c r="AM76" s="9"/>
      <c r="AN76" s="9"/>
      <c r="AO76" s="9"/>
      <c r="AP76" s="9"/>
    </row>
    <row r="77" spans="1:42" s="76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5"/>
      <c r="Q77" s="25"/>
      <c r="R77" s="25"/>
      <c r="S77" s="25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4"/>
      <c r="AL77" s="9"/>
      <c r="AM77" s="9"/>
      <c r="AN77" s="9"/>
      <c r="AO77" s="9"/>
      <c r="AP77" s="9"/>
    </row>
    <row r="78" spans="1:42" s="76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5"/>
      <c r="Q78" s="25"/>
      <c r="R78" s="25"/>
      <c r="S78" s="25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4"/>
      <c r="AL78" s="9"/>
      <c r="AM78" s="9"/>
      <c r="AN78" s="9"/>
      <c r="AO78" s="9"/>
      <c r="AP78" s="9"/>
    </row>
    <row r="79" spans="1:42" s="76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5"/>
      <c r="Q79" s="25"/>
      <c r="R79" s="25"/>
      <c r="S79" s="25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4"/>
      <c r="AL79" s="9"/>
      <c r="AM79" s="9"/>
      <c r="AN79" s="9"/>
      <c r="AO79" s="9"/>
      <c r="AP79" s="9"/>
    </row>
    <row r="80" spans="1:42" s="76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5"/>
      <c r="Q80" s="25"/>
      <c r="R80" s="25"/>
      <c r="S80" s="25"/>
      <c r="T80" s="25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4"/>
      <c r="AL80" s="9"/>
      <c r="AM80" s="9"/>
      <c r="AN80" s="9"/>
      <c r="AO80" s="9"/>
      <c r="AP80" s="9"/>
    </row>
    <row r="81" spans="1:42" s="76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5"/>
      <c r="Q81" s="25"/>
      <c r="R81" s="25"/>
      <c r="S81" s="25"/>
      <c r="T81" s="25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4"/>
      <c r="AL81" s="9"/>
      <c r="AM81" s="9"/>
      <c r="AN81" s="9"/>
      <c r="AO81" s="9"/>
      <c r="AP81" s="9"/>
    </row>
    <row r="82" spans="1:42" s="76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5"/>
      <c r="Q82" s="25"/>
      <c r="R82" s="25"/>
      <c r="S82" s="25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4"/>
      <c r="AL82" s="9"/>
      <c r="AM82" s="9"/>
      <c r="AN82" s="9"/>
      <c r="AO82" s="9"/>
      <c r="AP82" s="9"/>
    </row>
    <row r="83" spans="1:42" ht="15" customHeight="1" x14ac:dyDescent="0.25">
      <c r="P83" s="9"/>
      <c r="Q83" s="9"/>
      <c r="R83" s="9"/>
      <c r="S83" s="1"/>
      <c r="T83" s="25"/>
    </row>
    <row r="84" spans="1:42" ht="15" customHeight="1" x14ac:dyDescent="0.25">
      <c r="P84" s="9"/>
      <c r="Q84" s="9"/>
      <c r="R84" s="9"/>
      <c r="S84" s="1"/>
      <c r="T84" s="25"/>
    </row>
    <row r="85" spans="1:42" ht="15" customHeight="1" x14ac:dyDescent="0.25">
      <c r="P85" s="9"/>
      <c r="Q85" s="9"/>
      <c r="R85" s="9"/>
    </row>
    <row r="86" spans="1:42" ht="15" customHeight="1" x14ac:dyDescent="0.25">
      <c r="P86" s="9"/>
      <c r="Q86" s="9"/>
      <c r="R86" s="9"/>
    </row>
    <row r="87" spans="1:42" ht="15" customHeight="1" x14ac:dyDescent="0.25">
      <c r="P87" s="9"/>
      <c r="Q87" s="9"/>
      <c r="R87" s="9"/>
      <c r="S87" s="1"/>
      <c r="T87" s="25"/>
    </row>
    <row r="88" spans="1:42" ht="15" customHeight="1" x14ac:dyDescent="0.25">
      <c r="P88" s="9"/>
      <c r="Q88" s="9"/>
      <c r="R88" s="9"/>
      <c r="S88" s="1"/>
      <c r="T88" s="25"/>
    </row>
  </sheetData>
  <sortState ref="B20:AK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87" customWidth="1"/>
    <col min="4" max="5" width="10.5703125" style="111" customWidth="1"/>
    <col min="6" max="6" width="0.7109375" style="43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152" customWidth="1"/>
    <col min="22" max="22" width="10.85546875" style="87" customWidth="1"/>
    <col min="23" max="23" width="19.7109375" style="111" customWidth="1"/>
    <col min="24" max="24" width="9.7109375" style="87" customWidth="1"/>
    <col min="25" max="30" width="9.140625" style="112"/>
  </cols>
  <sheetData>
    <row r="1" spans="1:30" ht="18.75" x14ac:dyDescent="0.3">
      <c r="A1" s="9"/>
      <c r="B1" s="93" t="s">
        <v>66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45"/>
      <c r="R1" s="145"/>
      <c r="S1" s="145"/>
      <c r="T1" s="145"/>
      <c r="U1" s="145"/>
      <c r="V1" s="30"/>
      <c r="W1" s="94"/>
      <c r="X1" s="31"/>
      <c r="Y1" s="95"/>
      <c r="Z1" s="95"/>
      <c r="AA1" s="95"/>
      <c r="AB1" s="95"/>
      <c r="AC1" s="95"/>
      <c r="AD1" s="95"/>
    </row>
    <row r="2" spans="1:30" x14ac:dyDescent="0.25">
      <c r="A2" s="9"/>
      <c r="B2" s="119" t="s">
        <v>43</v>
      </c>
      <c r="C2" s="120" t="s">
        <v>48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6"/>
      <c r="R2" s="146"/>
      <c r="S2" s="146"/>
      <c r="T2" s="146"/>
      <c r="U2" s="146"/>
      <c r="V2" s="12"/>
      <c r="W2" s="97"/>
      <c r="X2" s="48"/>
      <c r="Y2" s="95"/>
      <c r="Z2" s="95"/>
      <c r="AA2" s="95"/>
      <c r="AB2" s="95"/>
      <c r="AC2" s="95"/>
      <c r="AD2" s="95"/>
    </row>
    <row r="3" spans="1:30" s="123" customFormat="1" x14ac:dyDescent="0.25">
      <c r="A3" s="121"/>
      <c r="B3" s="23" t="s">
        <v>93</v>
      </c>
      <c r="C3" s="23" t="s">
        <v>94</v>
      </c>
      <c r="D3" s="17" t="s">
        <v>69</v>
      </c>
      <c r="E3" s="22" t="s">
        <v>1</v>
      </c>
      <c r="F3" s="122"/>
      <c r="G3" s="19" t="s">
        <v>70</v>
      </c>
      <c r="H3" s="16" t="s">
        <v>71</v>
      </c>
      <c r="I3" s="16" t="s">
        <v>30</v>
      </c>
      <c r="J3" s="18" t="s">
        <v>72</v>
      </c>
      <c r="K3" s="18" t="s">
        <v>73</v>
      </c>
      <c r="L3" s="18" t="s">
        <v>74</v>
      </c>
      <c r="M3" s="19" t="s">
        <v>75</v>
      </c>
      <c r="N3" s="19" t="s">
        <v>29</v>
      </c>
      <c r="O3" s="16" t="s">
        <v>76</v>
      </c>
      <c r="P3" s="19" t="s">
        <v>71</v>
      </c>
      <c r="Q3" s="144" t="s">
        <v>3</v>
      </c>
      <c r="R3" s="144">
        <v>1</v>
      </c>
      <c r="S3" s="144">
        <v>2</v>
      </c>
      <c r="T3" s="144">
        <v>3</v>
      </c>
      <c r="U3" s="144" t="s">
        <v>77</v>
      </c>
      <c r="V3" s="18" t="s">
        <v>21</v>
      </c>
      <c r="W3" s="17" t="s">
        <v>78</v>
      </c>
      <c r="X3" s="17" t="s">
        <v>79</v>
      </c>
      <c r="Y3" s="95"/>
      <c r="Z3" s="95"/>
      <c r="AA3" s="95"/>
      <c r="AB3" s="95"/>
      <c r="AC3" s="95"/>
      <c r="AD3" s="95"/>
    </row>
    <row r="4" spans="1:30" s="123" customFormat="1" x14ac:dyDescent="0.25">
      <c r="A4" s="124"/>
      <c r="B4" s="153" t="s">
        <v>95</v>
      </c>
      <c r="C4" s="154" t="s">
        <v>111</v>
      </c>
      <c r="D4" s="153" t="s">
        <v>96</v>
      </c>
      <c r="E4" s="155" t="s">
        <v>89</v>
      </c>
      <c r="F4" s="125"/>
      <c r="G4" s="156"/>
      <c r="H4" s="157"/>
      <c r="I4" s="157">
        <v>1</v>
      </c>
      <c r="J4" s="158"/>
      <c r="K4" s="158" t="s">
        <v>82</v>
      </c>
      <c r="L4" s="158"/>
      <c r="M4" s="158">
        <v>1</v>
      </c>
      <c r="N4" s="156"/>
      <c r="O4" s="156"/>
      <c r="P4" s="156"/>
      <c r="Q4" s="159" t="s">
        <v>112</v>
      </c>
      <c r="R4" s="159"/>
      <c r="S4" s="159"/>
      <c r="T4" s="159"/>
      <c r="U4" s="159" t="s">
        <v>112</v>
      </c>
      <c r="V4" s="160">
        <v>0</v>
      </c>
      <c r="W4" s="154" t="s">
        <v>97</v>
      </c>
      <c r="X4" s="159" t="s">
        <v>113</v>
      </c>
      <c r="Y4" s="95"/>
      <c r="Z4" s="95"/>
      <c r="AA4" s="95"/>
      <c r="AB4" s="95"/>
      <c r="AC4" s="95"/>
      <c r="AD4" s="95"/>
    </row>
    <row r="5" spans="1:30" s="123" customFormat="1" x14ac:dyDescent="0.25">
      <c r="A5" s="126"/>
      <c r="B5" s="127" t="s">
        <v>98</v>
      </c>
      <c r="C5" s="128" t="s">
        <v>99</v>
      </c>
      <c r="D5" s="129"/>
      <c r="E5" s="129"/>
      <c r="F5" s="130"/>
      <c r="G5" s="128"/>
      <c r="H5" s="131"/>
      <c r="I5" s="129"/>
      <c r="J5" s="131"/>
      <c r="K5" s="132"/>
      <c r="L5" s="132"/>
      <c r="M5" s="132"/>
      <c r="N5" s="132"/>
      <c r="O5" s="133"/>
      <c r="P5" s="132"/>
      <c r="Q5" s="147"/>
      <c r="R5" s="148"/>
      <c r="S5" s="147"/>
      <c r="T5" s="147"/>
      <c r="U5" s="147"/>
      <c r="V5" s="132"/>
      <c r="W5" s="133"/>
      <c r="X5" s="134"/>
      <c r="Y5" s="95"/>
      <c r="Z5" s="107"/>
      <c r="AA5" s="107"/>
      <c r="AB5" s="107"/>
      <c r="AC5" s="95"/>
      <c r="AD5" s="95"/>
    </row>
    <row r="6" spans="1:30" x14ac:dyDescent="0.25">
      <c r="A6" s="24"/>
      <c r="B6" s="135"/>
      <c r="C6" s="136"/>
      <c r="D6" s="136"/>
      <c r="E6" s="137"/>
      <c r="F6" s="137"/>
      <c r="G6" s="138"/>
      <c r="H6" s="106"/>
      <c r="I6" s="139"/>
      <c r="J6" s="106"/>
      <c r="K6" s="139"/>
      <c r="L6" s="106"/>
      <c r="M6" s="139"/>
      <c r="N6" s="139"/>
      <c r="O6" s="139"/>
      <c r="P6" s="139"/>
      <c r="Q6" s="149"/>
      <c r="R6" s="149"/>
      <c r="S6" s="149"/>
      <c r="T6" s="149"/>
      <c r="U6" s="149"/>
      <c r="V6" s="139"/>
      <c r="W6" s="139"/>
      <c r="X6" s="140"/>
      <c r="Y6" s="95"/>
      <c r="Z6" s="95"/>
      <c r="AA6" s="95"/>
      <c r="AB6" s="95"/>
      <c r="AC6" s="95"/>
      <c r="AD6" s="95"/>
    </row>
    <row r="7" spans="1:30" x14ac:dyDescent="0.25">
      <c r="A7" s="9"/>
      <c r="B7" s="98" t="s">
        <v>67</v>
      </c>
      <c r="C7" s="23" t="s">
        <v>68</v>
      </c>
      <c r="D7" s="99" t="s">
        <v>69</v>
      </c>
      <c r="E7" s="100" t="s">
        <v>1</v>
      </c>
      <c r="F7" s="25"/>
      <c r="G7" s="101" t="s">
        <v>70</v>
      </c>
      <c r="H7" s="102" t="s">
        <v>71</v>
      </c>
      <c r="I7" s="102" t="s">
        <v>30</v>
      </c>
      <c r="J7" s="18" t="s">
        <v>72</v>
      </c>
      <c r="K7" s="103" t="s">
        <v>73</v>
      </c>
      <c r="L7" s="103" t="s">
        <v>74</v>
      </c>
      <c r="M7" s="101" t="s">
        <v>75</v>
      </c>
      <c r="N7" s="101" t="s">
        <v>29</v>
      </c>
      <c r="O7" s="102" t="s">
        <v>76</v>
      </c>
      <c r="P7" s="101" t="s">
        <v>71</v>
      </c>
      <c r="Q7" s="150" t="s">
        <v>3</v>
      </c>
      <c r="R7" s="150">
        <v>1</v>
      </c>
      <c r="S7" s="150">
        <v>2</v>
      </c>
      <c r="T7" s="150">
        <v>3</v>
      </c>
      <c r="U7" s="150" t="s">
        <v>77</v>
      </c>
      <c r="V7" s="18" t="s">
        <v>21</v>
      </c>
      <c r="W7" s="17" t="s">
        <v>78</v>
      </c>
      <c r="X7" s="17" t="s">
        <v>79</v>
      </c>
      <c r="Y7" s="95"/>
      <c r="Z7" s="95"/>
      <c r="AA7" s="95"/>
      <c r="AB7" s="95"/>
      <c r="AC7" s="95"/>
      <c r="AD7" s="95"/>
    </row>
    <row r="8" spans="1:30" x14ac:dyDescent="0.25">
      <c r="A8" s="9"/>
      <c r="B8" s="104" t="s">
        <v>81</v>
      </c>
      <c r="C8" s="113" t="s">
        <v>92</v>
      </c>
      <c r="D8" s="104" t="s">
        <v>80</v>
      </c>
      <c r="E8" s="114" t="s">
        <v>41</v>
      </c>
      <c r="F8" s="115"/>
      <c r="G8" s="105">
        <v>1</v>
      </c>
      <c r="H8" s="105"/>
      <c r="I8" s="105"/>
      <c r="J8" s="105"/>
      <c r="K8" s="105" t="s">
        <v>82</v>
      </c>
      <c r="L8" s="105"/>
      <c r="M8" s="105">
        <v>1</v>
      </c>
      <c r="N8" s="105"/>
      <c r="O8" s="105">
        <v>2</v>
      </c>
      <c r="P8" s="105"/>
      <c r="Q8" s="118" t="s">
        <v>100</v>
      </c>
      <c r="R8" s="118" t="s">
        <v>103</v>
      </c>
      <c r="S8" s="118" t="s">
        <v>104</v>
      </c>
      <c r="T8" s="118" t="s">
        <v>105</v>
      </c>
      <c r="U8" s="118" t="s">
        <v>103</v>
      </c>
      <c r="V8" s="116">
        <v>0.625</v>
      </c>
      <c r="W8" s="117" t="s">
        <v>83</v>
      </c>
      <c r="X8" s="118" t="s">
        <v>84</v>
      </c>
      <c r="Y8" s="95"/>
      <c r="Z8" s="95"/>
      <c r="AA8" s="95"/>
      <c r="AB8" s="95"/>
      <c r="AC8" s="95"/>
      <c r="AD8" s="95"/>
    </row>
    <row r="9" spans="1:30" x14ac:dyDescent="0.25">
      <c r="A9" s="9"/>
      <c r="B9" s="104" t="s">
        <v>85</v>
      </c>
      <c r="C9" s="113" t="s">
        <v>86</v>
      </c>
      <c r="D9" s="104" t="s">
        <v>80</v>
      </c>
      <c r="E9" s="114" t="s">
        <v>41</v>
      </c>
      <c r="F9" s="92"/>
      <c r="G9" s="105"/>
      <c r="H9" s="105"/>
      <c r="I9" s="105">
        <v>1</v>
      </c>
      <c r="J9" s="105"/>
      <c r="K9" s="105" t="s">
        <v>82</v>
      </c>
      <c r="L9" s="105"/>
      <c r="M9" s="105">
        <v>1</v>
      </c>
      <c r="N9" s="105"/>
      <c r="O9" s="105">
        <v>1</v>
      </c>
      <c r="P9" s="105">
        <v>1</v>
      </c>
      <c r="Q9" s="118" t="s">
        <v>101</v>
      </c>
      <c r="R9" s="118"/>
      <c r="S9" s="118" t="s">
        <v>103</v>
      </c>
      <c r="T9" s="118" t="s">
        <v>106</v>
      </c>
      <c r="U9" s="118" t="s">
        <v>107</v>
      </c>
      <c r="V9" s="116">
        <v>0.85699999999999998</v>
      </c>
      <c r="W9" s="117" t="s">
        <v>87</v>
      </c>
      <c r="X9" s="118">
        <v>1423</v>
      </c>
      <c r="Y9" s="95"/>
      <c r="Z9" s="95"/>
      <c r="AA9" s="95"/>
      <c r="AB9" s="95"/>
      <c r="AC9" s="95"/>
      <c r="AD9" s="95"/>
    </row>
    <row r="10" spans="1:30" x14ac:dyDescent="0.25">
      <c r="A10" s="24"/>
      <c r="B10" s="23" t="s">
        <v>9</v>
      </c>
      <c r="C10" s="18"/>
      <c r="D10" s="17"/>
      <c r="E10" s="141"/>
      <c r="F10" s="142"/>
      <c r="G10" s="19">
        <f t="shared" ref="G10" si="0">SUM(G5:G9)</f>
        <v>1</v>
      </c>
      <c r="H10" s="19"/>
      <c r="I10" s="19">
        <f>SUM(I5:I9)</f>
        <v>1</v>
      </c>
      <c r="J10" s="18"/>
      <c r="K10" s="18"/>
      <c r="L10" s="18"/>
      <c r="M10" s="19">
        <f t="shared" ref="M10:P10" si="1">SUM(M5:M9)</f>
        <v>2</v>
      </c>
      <c r="N10" s="19"/>
      <c r="O10" s="19">
        <f t="shared" si="1"/>
        <v>3</v>
      </c>
      <c r="P10" s="19">
        <f t="shared" si="1"/>
        <v>1</v>
      </c>
      <c r="Q10" s="144" t="s">
        <v>102</v>
      </c>
      <c r="R10" s="144" t="s">
        <v>103</v>
      </c>
      <c r="S10" s="144" t="s">
        <v>110</v>
      </c>
      <c r="T10" s="144" t="s">
        <v>109</v>
      </c>
      <c r="U10" s="144" t="s">
        <v>108</v>
      </c>
      <c r="V10" s="39">
        <v>0.73299999999999998</v>
      </c>
      <c r="W10" s="143"/>
      <c r="X10" s="144"/>
      <c r="Y10" s="95"/>
      <c r="Z10" s="95"/>
      <c r="AA10" s="95"/>
      <c r="AB10" s="95"/>
      <c r="AC10" s="95"/>
      <c r="AD10" s="95"/>
    </row>
    <row r="11" spans="1:30" x14ac:dyDescent="0.25">
      <c r="A11" s="24"/>
      <c r="B11" s="107"/>
      <c r="C11" s="1"/>
      <c r="D11" s="107"/>
      <c r="E11" s="108"/>
      <c r="G11" s="1"/>
      <c r="H11" s="44"/>
      <c r="I11" s="1"/>
      <c r="J11" s="25"/>
      <c r="K11" s="25"/>
      <c r="L11" s="25"/>
      <c r="M11" s="1"/>
      <c r="N11" s="1"/>
      <c r="O11" s="1"/>
      <c r="P11" s="1"/>
      <c r="Q11" s="151"/>
      <c r="R11" s="151"/>
      <c r="S11" s="151"/>
      <c r="T11" s="151"/>
      <c r="U11" s="151"/>
      <c r="V11" s="1"/>
      <c r="W11" s="107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7"/>
      <c r="C12" s="1"/>
      <c r="D12" s="107"/>
      <c r="E12" s="108"/>
      <c r="G12" s="1"/>
      <c r="H12" s="44"/>
      <c r="I12" s="1"/>
      <c r="J12" s="25"/>
      <c r="K12" s="25"/>
      <c r="L12" s="25"/>
      <c r="M12" s="1"/>
      <c r="N12" s="1"/>
      <c r="O12" s="1"/>
      <c r="P12" s="1"/>
      <c r="Q12" s="151"/>
      <c r="R12" s="151"/>
      <c r="S12" s="151"/>
      <c r="T12" s="151"/>
      <c r="U12" s="151"/>
      <c r="V12" s="1"/>
      <c r="W12" s="107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7"/>
      <c r="C13" s="1"/>
      <c r="D13" s="107"/>
      <c r="E13" s="108"/>
      <c r="G13" s="1"/>
      <c r="H13" s="44"/>
      <c r="I13" s="1"/>
      <c r="J13" s="25"/>
      <c r="K13" s="25"/>
      <c r="L13" s="25"/>
      <c r="M13" s="1"/>
      <c r="N13" s="1"/>
      <c r="O13" s="1"/>
      <c r="P13" s="1"/>
      <c r="Q13" s="151"/>
      <c r="R13" s="151"/>
      <c r="S13" s="151"/>
      <c r="T13" s="151"/>
      <c r="U13" s="151"/>
      <c r="V13" s="1"/>
      <c r="W13" s="107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7"/>
      <c r="C14" s="1"/>
      <c r="D14" s="107"/>
      <c r="E14" s="108"/>
      <c r="G14" s="1"/>
      <c r="H14" s="44"/>
      <c r="I14" s="1"/>
      <c r="J14" s="25"/>
      <c r="K14" s="25"/>
      <c r="L14" s="25"/>
      <c r="M14" s="1"/>
      <c r="N14" s="1"/>
      <c r="O14" s="1"/>
      <c r="P14" s="1"/>
      <c r="Q14" s="151"/>
      <c r="R14" s="151"/>
      <c r="S14" s="151"/>
      <c r="T14" s="151"/>
      <c r="U14" s="151"/>
      <c r="V14" s="1"/>
      <c r="W14" s="107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7"/>
      <c r="C15" s="1"/>
      <c r="D15" s="107"/>
      <c r="E15" s="108"/>
      <c r="G15" s="1"/>
      <c r="H15" s="44"/>
      <c r="I15" s="1"/>
      <c r="J15" s="25"/>
      <c r="K15" s="25"/>
      <c r="L15" s="25"/>
      <c r="M15" s="1"/>
      <c r="N15" s="1"/>
      <c r="O15" s="1"/>
      <c r="P15" s="1"/>
      <c r="Q15" s="151"/>
      <c r="R15" s="151"/>
      <c r="S15" s="151"/>
      <c r="T15" s="151"/>
      <c r="U15" s="151"/>
      <c r="V15" s="1"/>
      <c r="W15" s="107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7"/>
      <c r="C16" s="1"/>
      <c r="D16" s="107"/>
      <c r="E16" s="108"/>
      <c r="G16" s="1"/>
      <c r="H16" s="44"/>
      <c r="I16" s="1"/>
      <c r="J16" s="25"/>
      <c r="K16" s="25"/>
      <c r="L16" s="25"/>
      <c r="M16" s="1"/>
      <c r="N16" s="1"/>
      <c r="O16" s="1"/>
      <c r="P16" s="1"/>
      <c r="Q16" s="151"/>
      <c r="R16" s="151"/>
      <c r="S16" s="151"/>
      <c r="T16" s="151"/>
      <c r="U16" s="151"/>
      <c r="V16" s="1"/>
      <c r="W16" s="107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7"/>
      <c r="C17" s="1"/>
      <c r="D17" s="107"/>
      <c r="E17" s="108"/>
      <c r="G17" s="1"/>
      <c r="H17" s="44"/>
      <c r="I17" s="1"/>
      <c r="J17" s="25"/>
      <c r="K17" s="25"/>
      <c r="L17" s="25"/>
      <c r="M17" s="1"/>
      <c r="N17" s="1"/>
      <c r="O17" s="1"/>
      <c r="P17" s="1"/>
      <c r="Q17" s="151"/>
      <c r="R17" s="151"/>
      <c r="S17" s="151"/>
      <c r="T17" s="151"/>
      <c r="U17" s="151"/>
      <c r="V17" s="1"/>
      <c r="W17" s="107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7"/>
      <c r="C18" s="1"/>
      <c r="D18" s="107"/>
      <c r="E18" s="108"/>
      <c r="G18" s="1"/>
      <c r="H18" s="44"/>
      <c r="I18" s="1"/>
      <c r="J18" s="25"/>
      <c r="K18" s="25"/>
      <c r="L18" s="25"/>
      <c r="M18" s="1"/>
      <c r="N18" s="1"/>
      <c r="O18" s="1"/>
      <c r="P18" s="1"/>
      <c r="Q18" s="151"/>
      <c r="R18" s="151"/>
      <c r="S18" s="151"/>
      <c r="T18" s="151"/>
      <c r="U18" s="151"/>
      <c r="V18" s="1"/>
      <c r="W18" s="107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7"/>
      <c r="C19" s="1"/>
      <c r="D19" s="107"/>
      <c r="E19" s="108"/>
      <c r="G19" s="1"/>
      <c r="H19" s="44"/>
      <c r="I19" s="1"/>
      <c r="J19" s="25"/>
      <c r="K19" s="25"/>
      <c r="L19" s="25"/>
      <c r="M19" s="1"/>
      <c r="N19" s="1"/>
      <c r="O19" s="1"/>
      <c r="P19" s="1"/>
      <c r="Q19" s="151"/>
      <c r="R19" s="151"/>
      <c r="S19" s="151"/>
      <c r="T19" s="151"/>
      <c r="U19" s="151"/>
      <c r="V19" s="1"/>
      <c r="W19" s="107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7"/>
      <c r="C20" s="1"/>
      <c r="D20" s="107"/>
      <c r="E20" s="108"/>
      <c r="G20" s="1"/>
      <c r="H20" s="44"/>
      <c r="I20" s="1"/>
      <c r="J20" s="25"/>
      <c r="K20" s="25"/>
      <c r="L20" s="25"/>
      <c r="M20" s="1"/>
      <c r="N20" s="1"/>
      <c r="O20" s="1"/>
      <c r="P20" s="1"/>
      <c r="Q20" s="151"/>
      <c r="R20" s="151"/>
      <c r="S20" s="151"/>
      <c r="T20" s="151"/>
      <c r="U20" s="151"/>
      <c r="V20" s="1"/>
      <c r="W20" s="107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7"/>
      <c r="C21" s="1"/>
      <c r="D21" s="107"/>
      <c r="E21" s="108"/>
      <c r="G21" s="1"/>
      <c r="H21" s="44"/>
      <c r="I21" s="1"/>
      <c r="J21" s="25"/>
      <c r="K21" s="25"/>
      <c r="L21" s="25"/>
      <c r="M21" s="1"/>
      <c r="N21" s="1"/>
      <c r="O21" s="1"/>
      <c r="P21" s="1"/>
      <c r="Q21" s="151"/>
      <c r="R21" s="151"/>
      <c r="S21" s="151"/>
      <c r="T21" s="151"/>
      <c r="U21" s="151"/>
      <c r="V21" s="1"/>
      <c r="W21" s="107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7"/>
      <c r="C22" s="1"/>
      <c r="D22" s="107"/>
      <c r="E22" s="108"/>
      <c r="G22" s="1"/>
      <c r="H22" s="44"/>
      <c r="I22" s="1"/>
      <c r="J22" s="25"/>
      <c r="K22" s="25"/>
      <c r="L22" s="25"/>
      <c r="M22" s="1"/>
      <c r="N22" s="1"/>
      <c r="O22" s="1"/>
      <c r="P22" s="1"/>
      <c r="Q22" s="151"/>
      <c r="R22" s="151"/>
      <c r="S22" s="151"/>
      <c r="T22" s="151"/>
      <c r="U22" s="151"/>
      <c r="V22" s="1"/>
      <c r="W22" s="107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7"/>
      <c r="C23" s="1"/>
      <c r="D23" s="107"/>
      <c r="E23" s="108"/>
      <c r="G23" s="1"/>
      <c r="H23" s="44"/>
      <c r="I23" s="1"/>
      <c r="J23" s="25"/>
      <c r="K23" s="25"/>
      <c r="L23" s="25"/>
      <c r="M23" s="1"/>
      <c r="N23" s="1"/>
      <c r="O23" s="1"/>
      <c r="P23" s="1"/>
      <c r="Q23" s="151"/>
      <c r="R23" s="151"/>
      <c r="S23" s="151"/>
      <c r="T23" s="151"/>
      <c r="U23" s="151"/>
      <c r="V23" s="1"/>
      <c r="W23" s="107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7"/>
      <c r="C24" s="1"/>
      <c r="D24" s="107"/>
      <c r="E24" s="108"/>
      <c r="G24" s="1"/>
      <c r="H24" s="44"/>
      <c r="I24" s="1"/>
      <c r="J24" s="25"/>
      <c r="K24" s="25"/>
      <c r="L24" s="25"/>
      <c r="M24" s="1"/>
      <c r="N24" s="1"/>
      <c r="O24" s="1"/>
      <c r="P24" s="1"/>
      <c r="Q24" s="151"/>
      <c r="R24" s="151"/>
      <c r="S24" s="151"/>
      <c r="T24" s="151"/>
      <c r="U24" s="151"/>
      <c r="V24" s="1"/>
      <c r="W24" s="107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7"/>
      <c r="C25" s="1"/>
      <c r="D25" s="107"/>
      <c r="E25" s="108"/>
      <c r="G25" s="1"/>
      <c r="H25" s="44"/>
      <c r="I25" s="1"/>
      <c r="J25" s="25"/>
      <c r="K25" s="25"/>
      <c r="L25" s="25"/>
      <c r="M25" s="1"/>
      <c r="N25" s="1"/>
      <c r="O25" s="1"/>
      <c r="P25" s="1"/>
      <c r="Q25" s="151"/>
      <c r="R25" s="151"/>
      <c r="S25" s="151"/>
      <c r="T25" s="151"/>
      <c r="U25" s="151"/>
      <c r="V25" s="1"/>
      <c r="W25" s="107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7"/>
      <c r="C26" s="1"/>
      <c r="D26" s="107"/>
      <c r="E26" s="108"/>
      <c r="G26" s="1"/>
      <c r="H26" s="44"/>
      <c r="I26" s="1"/>
      <c r="J26" s="25"/>
      <c r="K26" s="25"/>
      <c r="L26" s="25"/>
      <c r="M26" s="1"/>
      <c r="N26" s="1"/>
      <c r="O26" s="1"/>
      <c r="P26" s="1"/>
      <c r="Q26" s="151"/>
      <c r="R26" s="151"/>
      <c r="S26" s="151"/>
      <c r="T26" s="151"/>
      <c r="U26" s="151"/>
      <c r="V26" s="1"/>
      <c r="W26" s="107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7"/>
      <c r="C27" s="1"/>
      <c r="D27" s="107"/>
      <c r="E27" s="108"/>
      <c r="G27" s="1"/>
      <c r="H27" s="44"/>
      <c r="I27" s="1"/>
      <c r="J27" s="25"/>
      <c r="K27" s="25"/>
      <c r="L27" s="25"/>
      <c r="M27" s="1"/>
      <c r="N27" s="1"/>
      <c r="O27" s="1"/>
      <c r="P27" s="1"/>
      <c r="Q27" s="151"/>
      <c r="R27" s="151"/>
      <c r="S27" s="151"/>
      <c r="T27" s="151"/>
      <c r="U27" s="151"/>
      <c r="V27" s="1"/>
      <c r="W27" s="107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7"/>
      <c r="C28" s="1"/>
      <c r="D28" s="107"/>
      <c r="E28" s="108"/>
      <c r="G28" s="1"/>
      <c r="H28" s="44"/>
      <c r="I28" s="1"/>
      <c r="J28" s="25"/>
      <c r="K28" s="25"/>
      <c r="L28" s="25"/>
      <c r="M28" s="1"/>
      <c r="N28" s="1"/>
      <c r="O28" s="1"/>
      <c r="P28" s="1"/>
      <c r="Q28" s="151"/>
      <c r="R28" s="151"/>
      <c r="S28" s="151"/>
      <c r="T28" s="151"/>
      <c r="U28" s="151"/>
      <c r="V28" s="1"/>
      <c r="W28" s="107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7"/>
      <c r="C29" s="1"/>
      <c r="D29" s="107"/>
      <c r="E29" s="108"/>
      <c r="G29" s="1"/>
      <c r="H29" s="44"/>
      <c r="I29" s="1"/>
      <c r="J29" s="25"/>
      <c r="K29" s="25"/>
      <c r="L29" s="25"/>
      <c r="M29" s="1"/>
      <c r="N29" s="1"/>
      <c r="O29" s="1"/>
      <c r="P29" s="1"/>
      <c r="Q29" s="151"/>
      <c r="R29" s="151"/>
      <c r="S29" s="151"/>
      <c r="T29" s="151"/>
      <c r="U29" s="151"/>
      <c r="V29" s="1"/>
      <c r="W29" s="107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7"/>
      <c r="C30" s="1"/>
      <c r="D30" s="107"/>
      <c r="E30" s="108"/>
      <c r="G30" s="1"/>
      <c r="H30" s="44"/>
      <c r="I30" s="1"/>
      <c r="J30" s="25"/>
      <c r="K30" s="25"/>
      <c r="L30" s="25"/>
      <c r="M30" s="1"/>
      <c r="N30" s="1"/>
      <c r="O30" s="1"/>
      <c r="P30" s="1"/>
      <c r="Q30" s="151"/>
      <c r="R30" s="151"/>
      <c r="S30" s="151"/>
      <c r="T30" s="151"/>
      <c r="U30" s="151"/>
      <c r="V30" s="1"/>
      <c r="W30" s="107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7"/>
      <c r="C31" s="1"/>
      <c r="D31" s="107"/>
      <c r="E31" s="108"/>
      <c r="G31" s="1"/>
      <c r="H31" s="44"/>
      <c r="I31" s="1"/>
      <c r="J31" s="25"/>
      <c r="K31" s="25"/>
      <c r="L31" s="25"/>
      <c r="M31" s="1"/>
      <c r="N31" s="1"/>
      <c r="O31" s="1"/>
      <c r="P31" s="1"/>
      <c r="Q31" s="151"/>
      <c r="R31" s="151"/>
      <c r="S31" s="151"/>
      <c r="T31" s="151"/>
      <c r="U31" s="151"/>
      <c r="V31" s="1"/>
      <c r="W31" s="107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7"/>
      <c r="C32" s="1"/>
      <c r="D32" s="107"/>
      <c r="E32" s="108"/>
      <c r="G32" s="1"/>
      <c r="H32" s="44"/>
      <c r="I32" s="1"/>
      <c r="J32" s="25"/>
      <c r="K32" s="25"/>
      <c r="L32" s="25"/>
      <c r="M32" s="1"/>
      <c r="N32" s="1"/>
      <c r="O32" s="1"/>
      <c r="P32" s="1"/>
      <c r="Q32" s="151"/>
      <c r="R32" s="151"/>
      <c r="S32" s="151"/>
      <c r="T32" s="151"/>
      <c r="U32" s="151"/>
      <c r="V32" s="1"/>
      <c r="W32" s="107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7"/>
      <c r="C33" s="1"/>
      <c r="D33" s="107"/>
      <c r="E33" s="108"/>
      <c r="G33" s="1"/>
      <c r="H33" s="44"/>
      <c r="I33" s="1"/>
      <c r="J33" s="25"/>
      <c r="K33" s="25"/>
      <c r="L33" s="25"/>
      <c r="M33" s="1"/>
      <c r="N33" s="1"/>
      <c r="O33" s="1"/>
      <c r="P33" s="1"/>
      <c r="Q33" s="151"/>
      <c r="R33" s="151"/>
      <c r="S33" s="151"/>
      <c r="T33" s="151"/>
      <c r="U33" s="151"/>
      <c r="V33" s="1"/>
      <c r="W33" s="107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7"/>
      <c r="C34" s="1"/>
      <c r="D34" s="107"/>
      <c r="E34" s="108"/>
      <c r="G34" s="1"/>
      <c r="H34" s="44"/>
      <c r="I34" s="1"/>
      <c r="J34" s="25"/>
      <c r="K34" s="25"/>
      <c r="L34" s="25"/>
      <c r="M34" s="1"/>
      <c r="N34" s="1"/>
      <c r="O34" s="1"/>
      <c r="P34" s="1"/>
      <c r="Q34" s="151"/>
      <c r="R34" s="151"/>
      <c r="S34" s="151"/>
      <c r="T34" s="151"/>
      <c r="U34" s="151"/>
      <c r="V34" s="1"/>
      <c r="W34" s="107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07"/>
      <c r="C35" s="1"/>
      <c r="D35" s="107"/>
      <c r="E35" s="108"/>
      <c r="G35" s="1"/>
      <c r="H35" s="44"/>
      <c r="I35" s="1"/>
      <c r="J35" s="25"/>
      <c r="K35" s="25"/>
      <c r="L35" s="25"/>
      <c r="M35" s="1"/>
      <c r="N35" s="1"/>
      <c r="O35" s="1"/>
      <c r="P35" s="1"/>
      <c r="Q35" s="151"/>
      <c r="R35" s="151"/>
      <c r="S35" s="151"/>
      <c r="T35" s="151"/>
      <c r="U35" s="151"/>
      <c r="V35" s="1"/>
      <c r="W35" s="107"/>
      <c r="X35" s="1"/>
      <c r="Y35" s="95"/>
      <c r="Z35" s="95"/>
      <c r="AA35" s="95"/>
      <c r="AB35" s="95"/>
      <c r="AC35" s="95"/>
      <c r="AD35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2019-09-17T12:16:54Z</dcterms:modified>
</cp:coreProperties>
</file>