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3" i="1" l="1"/>
  <c r="E17" i="1" s="1"/>
  <c r="E20" i="1" s="1"/>
  <c r="O12" i="1"/>
  <c r="O10" i="1"/>
  <c r="O13" i="1"/>
  <c r="O17" i="1" s="1"/>
  <c r="O20" i="1" s="1"/>
  <c r="O7" i="1"/>
  <c r="M7" i="1"/>
  <c r="M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H20" i="1" s="1"/>
  <c r="G13" i="1"/>
  <c r="G17" i="1" s="1"/>
  <c r="G20" i="1" s="1"/>
  <c r="F13" i="1"/>
  <c r="F17" i="1" s="1"/>
  <c r="L20" i="1" l="1"/>
  <c r="F20" i="1"/>
  <c r="K20" i="1" s="1"/>
  <c r="K17" i="1"/>
  <c r="I20" i="1"/>
  <c r="M20" i="1" s="1"/>
  <c r="M17" i="1"/>
  <c r="D14" i="1"/>
  <c r="N13" i="1"/>
  <c r="N17" i="1" s="1"/>
  <c r="N20" i="1"/>
  <c r="L17" i="1"/>
</calcChain>
</file>

<file path=xl/sharedStrings.xml><?xml version="1.0" encoding="utf-8"?>
<sst xmlns="http://schemas.openxmlformats.org/spreadsheetml/2006/main" count="91" uniqueCount="60">
  <si>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</si>
  <si>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</si>
  <si>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</si>
  <si>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</si>
  <si>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</si>
  <si>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</si>
  <si>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</si>
  <si>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</si>
  <si>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</si>
  <si>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</si>
  <si>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</si>
  <si>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</si>
  <si>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</si>
  <si>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</si>
  <si>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</si>
  <si>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</si>
  <si>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</si>
  <si>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</si>
  <si>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</si>
  <si>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</si>
  <si>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</si>
  <si>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</si>
  <si>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</si>
  <si>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</si>
  <si>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</si>
  <si>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</si>
  <si>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</si>
  <si>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</si>
  <si>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</si>
  <si>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</si>
  <si>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</si>
  <si>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</si>
  <si>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</si>
  <si>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</si>
  <si>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</si>
  <si>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Kiri = Jyväskylän Kiri  (1930)</t>
  </si>
  <si>
    <t>Niina Kunnari</t>
  </si>
  <si>
    <t>6.</t>
  </si>
  <si>
    <t>Kiri</t>
  </si>
  <si>
    <t>play off</t>
  </si>
  <si>
    <t>3.</t>
  </si>
  <si>
    <t>1.</t>
  </si>
  <si>
    <t>29.6.1972</t>
  </si>
  <si>
    <t>ENSIMMÄISET</t>
  </si>
  <si>
    <t>Ottelu</t>
  </si>
  <si>
    <t>1.  ottelu</t>
  </si>
  <si>
    <t>Lyöty juoksu</t>
  </si>
  <si>
    <t>Tuotu juoksu</t>
  </si>
  <si>
    <t>Kunnari</t>
  </si>
  <si>
    <t>28.05. 1992  Virkiä - Kiri  15-1</t>
  </si>
  <si>
    <t xml:space="preserve">  19 v 10 kk 29 pv</t>
  </si>
  <si>
    <t>3.  ottelu</t>
  </si>
  <si>
    <t>06.06. 1992  Kiri - Roihu  10-5</t>
  </si>
  <si>
    <t xml:space="preserve">  19 v 11 kk   8 pv</t>
  </si>
  <si>
    <t>6.  ottelu</t>
  </si>
  <si>
    <t>12.07. 1992  Kiri - Lippo  26-3</t>
  </si>
  <si>
    <t xml:space="preserve">  20 v   0 kk 13 pv</t>
  </si>
  <si>
    <t>Kiri  2</t>
  </si>
  <si>
    <t>ykköspesis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</si>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</sst>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3" xfId="0" quotePrefix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8">
        <v>1989</v>
      </c>
      <c r="C4" s="88"/>
      <c r="D4" s="89" t="s">
        <v>57</v>
      </c>
      <c r="E4" s="88"/>
      <c r="F4" s="91" t="s">
        <v>59</v>
      </c>
      <c r="G4" s="88"/>
      <c r="H4" s="88"/>
      <c r="I4" s="88"/>
      <c r="J4" s="88"/>
      <c r="K4" s="88"/>
      <c r="L4" s="88"/>
      <c r="M4" s="88"/>
      <c r="N4" s="9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8">
        <v>1990</v>
      </c>
      <c r="C5" s="88"/>
      <c r="D5" s="89" t="s">
        <v>57</v>
      </c>
      <c r="E5" s="88"/>
      <c r="F5" s="91" t="s">
        <v>59</v>
      </c>
      <c r="G5" s="88"/>
      <c r="H5" s="88"/>
      <c r="I5" s="88"/>
      <c r="J5" s="88"/>
      <c r="K5" s="88"/>
      <c r="L5" s="88"/>
      <c r="M5" s="88"/>
      <c r="N5" s="9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2">
        <v>1991</v>
      </c>
      <c r="C6" s="82"/>
      <c r="D6" s="83" t="s">
        <v>57</v>
      </c>
      <c r="E6" s="82"/>
      <c r="F6" s="84" t="s">
        <v>58</v>
      </c>
      <c r="G6" s="85"/>
      <c r="H6" s="86"/>
      <c r="I6" s="82"/>
      <c r="J6" s="82"/>
      <c r="K6" s="82"/>
      <c r="L6" s="82"/>
      <c r="M6" s="82"/>
      <c r="N6" s="8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1992</v>
      </c>
      <c r="C7" s="27" t="s">
        <v>37</v>
      </c>
      <c r="D7" s="29" t="s">
        <v>38</v>
      </c>
      <c r="E7" s="59">
        <v>12</v>
      </c>
      <c r="F7" s="27">
        <v>0</v>
      </c>
      <c r="G7" s="27">
        <v>7</v>
      </c>
      <c r="H7" s="27">
        <v>3</v>
      </c>
      <c r="I7" s="27">
        <v>24</v>
      </c>
      <c r="J7" s="27">
        <v>2</v>
      </c>
      <c r="K7" s="27">
        <v>9</v>
      </c>
      <c r="L7" s="27">
        <v>6</v>
      </c>
      <c r="M7" s="27">
        <f>SUM(F7+G7)</f>
        <v>7</v>
      </c>
      <c r="N7" s="60">
        <v>0.64900000000000002</v>
      </c>
      <c r="O7" s="37">
        <f>PRODUCT(I7/N7)</f>
        <v>36.97996918335901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39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8">
        <v>1993</v>
      </c>
      <c r="C8" s="88"/>
      <c r="D8" s="89" t="s">
        <v>57</v>
      </c>
      <c r="E8" s="88"/>
      <c r="F8" s="91" t="s">
        <v>59</v>
      </c>
      <c r="G8" s="88"/>
      <c r="H8" s="88"/>
      <c r="I8" s="88"/>
      <c r="J8" s="88"/>
      <c r="K8" s="88"/>
      <c r="L8" s="88"/>
      <c r="M8" s="88"/>
      <c r="N8" s="90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88">
        <v>1994</v>
      </c>
      <c r="C9" s="88"/>
      <c r="D9" s="89" t="s">
        <v>57</v>
      </c>
      <c r="E9" s="88"/>
      <c r="F9" s="91" t="s">
        <v>59</v>
      </c>
      <c r="G9" s="88"/>
      <c r="H9" s="88"/>
      <c r="I9" s="88"/>
      <c r="J9" s="88"/>
      <c r="K9" s="88"/>
      <c r="L9" s="88"/>
      <c r="M9" s="88"/>
      <c r="N9" s="9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1995</v>
      </c>
      <c r="C10" s="27" t="s">
        <v>40</v>
      </c>
      <c r="D10" s="29" t="s">
        <v>38</v>
      </c>
      <c r="E10" s="59">
        <v>18</v>
      </c>
      <c r="F10" s="27">
        <v>0</v>
      </c>
      <c r="G10" s="27">
        <v>4</v>
      </c>
      <c r="H10" s="27">
        <v>7</v>
      </c>
      <c r="I10" s="27">
        <v>36</v>
      </c>
      <c r="J10" s="27">
        <v>16</v>
      </c>
      <c r="K10" s="27">
        <v>10</v>
      </c>
      <c r="L10" s="27">
        <v>6</v>
      </c>
      <c r="M10" s="27">
        <v>4</v>
      </c>
      <c r="N10" s="30">
        <v>0.34599999999999997</v>
      </c>
      <c r="O10" s="37">
        <f>PRODUCT(I10/N10)</f>
        <v>104.04624277456648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>
        <v>1</v>
      </c>
      <c r="AF10" s="5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82">
        <v>1996</v>
      </c>
      <c r="C11" s="82"/>
      <c r="D11" s="83" t="s">
        <v>57</v>
      </c>
      <c r="E11" s="82"/>
      <c r="F11" s="84" t="s">
        <v>58</v>
      </c>
      <c r="G11" s="85"/>
      <c r="H11" s="86"/>
      <c r="I11" s="82"/>
      <c r="J11" s="82"/>
      <c r="K11" s="82"/>
      <c r="L11" s="82"/>
      <c r="M11" s="82"/>
      <c r="N11" s="8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1996</v>
      </c>
      <c r="C12" s="27" t="s">
        <v>41</v>
      </c>
      <c r="D12" s="29" t="s">
        <v>38</v>
      </c>
      <c r="E12" s="59">
        <v>13</v>
      </c>
      <c r="F12" s="27">
        <v>0</v>
      </c>
      <c r="G12" s="27">
        <v>5</v>
      </c>
      <c r="H12" s="27">
        <v>2</v>
      </c>
      <c r="I12" s="27">
        <v>25</v>
      </c>
      <c r="J12" s="27">
        <v>5</v>
      </c>
      <c r="K12" s="27">
        <v>8</v>
      </c>
      <c r="L12" s="27">
        <v>7</v>
      </c>
      <c r="M12" s="27">
        <v>5</v>
      </c>
      <c r="N12" s="30">
        <v>0.5</v>
      </c>
      <c r="O12" s="37">
        <f>PRODUCT(I12/N12)</f>
        <v>50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>
        <v>1</v>
      </c>
      <c r="AD12" s="27"/>
      <c r="AE12" s="27"/>
      <c r="AF12" s="54" t="s">
        <v>39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61">
        <f t="shared" ref="E13:M13" si="0">SUM(E7:E12)</f>
        <v>43</v>
      </c>
      <c r="F13" s="19">
        <f t="shared" si="0"/>
        <v>0</v>
      </c>
      <c r="G13" s="19">
        <f t="shared" si="0"/>
        <v>16</v>
      </c>
      <c r="H13" s="19">
        <f t="shared" si="0"/>
        <v>12</v>
      </c>
      <c r="I13" s="19">
        <f t="shared" si="0"/>
        <v>85</v>
      </c>
      <c r="J13" s="19">
        <f t="shared" si="0"/>
        <v>23</v>
      </c>
      <c r="K13" s="19">
        <f t="shared" si="0"/>
        <v>27</v>
      </c>
      <c r="L13" s="19">
        <f t="shared" si="0"/>
        <v>19</v>
      </c>
      <c r="M13" s="19">
        <f t="shared" si="0"/>
        <v>16</v>
      </c>
      <c r="N13" s="31">
        <f>PRODUCT(I13/O13)</f>
        <v>0.44496511305328973</v>
      </c>
      <c r="O13" s="32">
        <f t="shared" ref="O13:AE13" si="1">SUM(O7:O12)</f>
        <v>191.02621195792548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1</v>
      </c>
      <c r="AD13" s="19">
        <f t="shared" si="1"/>
        <v>0</v>
      </c>
      <c r="AE13" s="19">
        <f t="shared" si="1"/>
        <v>1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105.33333333333333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43</v>
      </c>
      <c r="Q16" s="13"/>
      <c r="R16" s="13"/>
      <c r="S16" s="13"/>
      <c r="T16" s="62"/>
      <c r="U16" s="62"/>
      <c r="V16" s="62"/>
      <c r="W16" s="62"/>
      <c r="X16" s="62"/>
      <c r="Y16" s="13"/>
      <c r="Z16" s="13"/>
      <c r="AA16" s="13"/>
      <c r="AB16" s="12"/>
      <c r="AC16" s="13"/>
      <c r="AD16" s="13"/>
      <c r="AE16" s="13"/>
      <c r="AF16" s="6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43</v>
      </c>
      <c r="F17" s="27">
        <f>PRODUCT(F13)</f>
        <v>0</v>
      </c>
      <c r="G17" s="27">
        <f>PRODUCT(G13)</f>
        <v>16</v>
      </c>
      <c r="H17" s="27">
        <f>PRODUCT(H13)</f>
        <v>12</v>
      </c>
      <c r="I17" s="27">
        <f>PRODUCT(I13)</f>
        <v>85</v>
      </c>
      <c r="J17" s="1"/>
      <c r="K17" s="43">
        <f>PRODUCT((F17+G17)/E17)</f>
        <v>0.37209302325581395</v>
      </c>
      <c r="L17" s="43">
        <f>PRODUCT(H17/E17)</f>
        <v>0.27906976744186046</v>
      </c>
      <c r="M17" s="43">
        <f>PRODUCT(I17/E17)</f>
        <v>1.9767441860465116</v>
      </c>
      <c r="N17" s="30">
        <f>PRODUCT(N13)</f>
        <v>0.44496511305328973</v>
      </c>
      <c r="O17" s="25">
        <f>PRODUCT(O13)</f>
        <v>191.02621195792548</v>
      </c>
      <c r="P17" s="64" t="s">
        <v>44</v>
      </c>
      <c r="Q17" s="65"/>
      <c r="R17" s="65"/>
      <c r="S17" s="66" t="s">
        <v>49</v>
      </c>
      <c r="T17" s="66"/>
      <c r="U17" s="66"/>
      <c r="V17" s="66"/>
      <c r="W17" s="66"/>
      <c r="X17" s="66"/>
      <c r="Y17" s="66"/>
      <c r="Z17" s="66"/>
      <c r="AA17" s="66"/>
      <c r="AB17" s="67"/>
      <c r="AC17" s="66"/>
      <c r="AD17" s="68" t="s">
        <v>45</v>
      </c>
      <c r="AE17" s="68"/>
      <c r="AF17" s="69" t="s">
        <v>50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0" t="s">
        <v>46</v>
      </c>
      <c r="Q18" s="71"/>
      <c r="R18" s="71"/>
      <c r="S18" s="72" t="s">
        <v>52</v>
      </c>
      <c r="T18" s="72"/>
      <c r="U18" s="72"/>
      <c r="V18" s="72"/>
      <c r="W18" s="72"/>
      <c r="X18" s="72"/>
      <c r="Y18" s="72"/>
      <c r="Z18" s="72"/>
      <c r="AA18" s="72"/>
      <c r="AB18" s="73"/>
      <c r="AC18" s="72"/>
      <c r="AD18" s="74" t="s">
        <v>51</v>
      </c>
      <c r="AE18" s="74"/>
      <c r="AF18" s="75" t="s">
        <v>53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/>
      <c r="F19" s="28"/>
      <c r="G19" s="28"/>
      <c r="H19" s="28"/>
      <c r="I19" s="28"/>
      <c r="J19" s="1"/>
      <c r="K19" s="50"/>
      <c r="L19" s="50"/>
      <c r="M19" s="50"/>
      <c r="N19" s="51"/>
      <c r="O19" s="25"/>
      <c r="P19" s="70" t="s">
        <v>47</v>
      </c>
      <c r="Q19" s="71"/>
      <c r="R19" s="71"/>
      <c r="S19" s="72" t="s">
        <v>55</v>
      </c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4" t="s">
        <v>54</v>
      </c>
      <c r="AE19" s="74"/>
      <c r="AF19" s="75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43</v>
      </c>
      <c r="F20" s="19">
        <f>SUM(F17:F19)</f>
        <v>0</v>
      </c>
      <c r="G20" s="19">
        <f>SUM(G17:G19)</f>
        <v>16</v>
      </c>
      <c r="H20" s="19">
        <f>SUM(H17:H19)</f>
        <v>12</v>
      </c>
      <c r="I20" s="19">
        <f>SUM(I17:I19)</f>
        <v>85</v>
      </c>
      <c r="J20" s="1"/>
      <c r="K20" s="55">
        <f>PRODUCT((F20+G20)/E20)</f>
        <v>0.37209302325581395</v>
      </c>
      <c r="L20" s="55">
        <f>PRODUCT(H20/E20)</f>
        <v>0.27906976744186046</v>
      </c>
      <c r="M20" s="55">
        <f>PRODUCT(I20/E20)</f>
        <v>1.9767441860465116</v>
      </c>
      <c r="N20" s="31">
        <f>PRODUCT(I20/O20)</f>
        <v>0.44496511305328973</v>
      </c>
      <c r="O20" s="25">
        <f>SUM(O17:O19)</f>
        <v>191.02621195792548</v>
      </c>
      <c r="P20" s="76" t="s">
        <v>48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9"/>
      <c r="AC20" s="78"/>
      <c r="AD20" s="80"/>
      <c r="AE20" s="80"/>
      <c r="AF20" s="8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2019-01-23T15:46:35Z</dcterms:modified>
</cp:coreProperties>
</file>