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2" l="1"/>
  <c r="G10" i="2"/>
  <c r="O12" i="1" l="1"/>
  <c r="O11" i="1"/>
  <c r="O10" i="1"/>
  <c r="O9" i="1"/>
  <c r="O8" i="1"/>
  <c r="O7" i="1"/>
  <c r="O6" i="1"/>
  <c r="O5" i="1"/>
  <c r="O4" i="1"/>
  <c r="O13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I18" i="1"/>
  <c r="X13" i="1"/>
  <c r="H18" i="1"/>
  <c r="L18" i="1" s="1"/>
  <c r="W13" i="1"/>
  <c r="G18" i="1" s="1"/>
  <c r="V13" i="1"/>
  <c r="F18" i="1" s="1"/>
  <c r="U13" i="1"/>
  <c r="E18" i="1"/>
  <c r="M13" i="1"/>
  <c r="L13" i="1"/>
  <c r="K13" i="1"/>
  <c r="J13" i="1"/>
  <c r="I13" i="1"/>
  <c r="I17" i="1"/>
  <c r="I20" i="1" s="1"/>
  <c r="M20" i="1" s="1"/>
  <c r="H13" i="1"/>
  <c r="H17" i="1" s="1"/>
  <c r="G13" i="1"/>
  <c r="G17" i="1"/>
  <c r="G20" i="1" s="1"/>
  <c r="F13" i="1"/>
  <c r="F17" i="1"/>
  <c r="F20" i="1" s="1"/>
  <c r="K20" i="1" s="1"/>
  <c r="E13" i="1"/>
  <c r="E17" i="1"/>
  <c r="D14" i="1"/>
  <c r="O18" i="1"/>
  <c r="M18" i="1"/>
  <c r="K17" i="1"/>
  <c r="E20" i="1"/>
  <c r="L17" i="1" l="1"/>
  <c r="H20" i="1"/>
  <c r="L20" i="1" s="1"/>
  <c r="O17" i="1"/>
  <c r="O20" i="1" s="1"/>
  <c r="N13" i="1"/>
  <c r="N17" i="1" s="1"/>
  <c r="K18" i="1"/>
  <c r="M17" i="1"/>
</calcChain>
</file>

<file path=xl/sharedStrings.xml><?xml version="1.0" encoding="utf-8"?>
<sst xmlns="http://schemas.openxmlformats.org/spreadsheetml/2006/main" count="191" uniqueCount="119">
  <si>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</si>
  <si>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</si>
  <si>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</si>
  <si>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</si>
  <si>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</si>
  <si>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</si>
  <si>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</si>
  <si>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</si>
  <si>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</si>
  <si>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</si>
  <si>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</si>
  <si>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</si>
  <si>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</si>
  <si>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</si>
  <si>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</si>
  <si>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</si>
  <si>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</si>
  <si>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</si>
  <si>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</si>
  <si>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</si>
  <si>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</si>
  <si>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</si>
  <si>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</si>
  <si>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</si>
  <si>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</si>
  <si>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</si>
  <si>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</si>
  <si>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</si>
  <si>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</si>
  <si>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</si>
  <si>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</si>
  <si>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</si>
  <si>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</si>
  <si>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</si>
  <si>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</si>
  <si>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</si>
  <si>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</si>
  <si>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</si>
  <si>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</si>
  <si>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Turku-Pesis</t>
  </si>
  <si>
    <t>1.  ottelu</t>
  </si>
  <si>
    <t>6.</t>
  </si>
  <si>
    <t>play off</t>
  </si>
  <si>
    <t>Seurat</t>
  </si>
  <si>
    <t>Turku-Pesis = Turku-Pesis (ent. Lännen Pallo)  (1949)</t>
  </si>
  <si>
    <t>10.</t>
  </si>
  <si>
    <t>superpesiskarsinta</t>
  </si>
  <si>
    <t>11.</t>
  </si>
  <si>
    <t>AuMa</t>
  </si>
  <si>
    <t>12.</t>
  </si>
  <si>
    <t>Tahko</t>
  </si>
  <si>
    <t>Pesäkarhut</t>
  </si>
  <si>
    <t>ViPa</t>
  </si>
  <si>
    <t>karsintasarja</t>
  </si>
  <si>
    <t>7.</t>
  </si>
  <si>
    <t>PeTo</t>
  </si>
  <si>
    <t>3.</t>
  </si>
  <si>
    <t>jatkosarja</t>
  </si>
  <si>
    <t>Jenni Kulmala</t>
  </si>
  <si>
    <t>28.5.1980</t>
  </si>
  <si>
    <t>alemmat pudotuspelit</t>
  </si>
  <si>
    <t>21.05. 1996  Turku-Pesis - Pesäkarhut  1-2  (4-5, 2-1, 1-0)</t>
  </si>
  <si>
    <t xml:space="preserve">  15 v 11 kk 23 pv</t>
  </si>
  <si>
    <t>2.  ottelu</t>
  </si>
  <si>
    <t>25.05. 1996  SiiPe - Turku-Pesis  2-0  (9-2, 4-3)</t>
  </si>
  <si>
    <t xml:space="preserve">  15 v 11 kk 27 pv</t>
  </si>
  <si>
    <t>AuMa = Aurajoen Maila  (1997)</t>
  </si>
  <si>
    <t>Tahko = Hyvinkään Tahko  (1915)</t>
  </si>
  <si>
    <t>Pesäkarhut = Pesäkarhut, Pori  (1985)</t>
  </si>
  <si>
    <t>ViPa = Vihdin Pallo  (1967)</t>
  </si>
  <si>
    <t>PeTo = Peräseinäjoen Toive  (1927)</t>
  </si>
  <si>
    <t>L+T</t>
  </si>
  <si>
    <t>5.</t>
  </si>
  <si>
    <t>4.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</si>
  <si>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</si>
  <si>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</si>
  <si>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</si>
  <si>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</si>
  <si>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</si>
  <si>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</si>
  <si>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</si>
  <si>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</si>
  <si>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</si>
  <si>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</si>
  <si>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</si>
  <si>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</si>
  <si>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</si>
  <si>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</si>
  <si>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27.06. 1998  Sotkamo</t>
  </si>
  <si>
    <t>2-1  (5-4, 2-6, 0-0, 2-1)</t>
  </si>
  <si>
    <t>Harri Reunanen</t>
  </si>
  <si>
    <t>4420</t>
  </si>
  <si>
    <t>18 v  0 kk  30 pv</t>
  </si>
  <si>
    <t>jok</t>
  </si>
  <si>
    <t>NAISET</t>
  </si>
  <si>
    <t xml:space="preserve"> ITÄ - LÄNSI - KORTTI</t>
  </si>
  <si>
    <t>B-TYTÖT</t>
  </si>
  <si>
    <t>17.08. 1997  Hyvinkää</t>
  </si>
  <si>
    <t>Länsi</t>
  </si>
  <si>
    <t>LP</t>
  </si>
  <si>
    <t>Pertti Kulmala</t>
  </si>
  <si>
    <t>2652</t>
  </si>
  <si>
    <t>28.06. 1998  Sotkamo</t>
  </si>
  <si>
    <t>Mika Sirviö</t>
  </si>
  <si>
    <t>3112</t>
  </si>
  <si>
    <t>2/3</t>
  </si>
  <si>
    <t>3/4</t>
  </si>
  <si>
    <t>2p</t>
  </si>
  <si>
    <t>8/9</t>
  </si>
  <si>
    <t>2/2</t>
  </si>
  <si>
    <t>1/1</t>
  </si>
  <si>
    <t>2v</t>
  </si>
  <si>
    <t>3/7</t>
  </si>
  <si>
    <t>0/3</t>
  </si>
  <si>
    <t>11/16</t>
  </si>
  <si>
    <t>3/3</t>
  </si>
  <si>
    <t>2/5</t>
  </si>
  <si>
    <t>0-2  (0-6, 6-7)</t>
  </si>
  <si>
    <t>2-0  (5-3, 10-5)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</si>
</sst>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49" fontId="1" fillId="9" borderId="4" xfId="0" applyNumberFormat="1" applyFont="1" applyFill="1" applyBorder="1" applyAlignment="1">
      <alignment horizontal="center"/>
    </xf>
    <xf numFmtId="0" fontId="1" fillId="9" borderId="1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3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18" width="5.7109375" style="83" customWidth="1"/>
    <col min="19" max="19" width="5.7109375" style="82" customWidth="1"/>
    <col min="20" max="20" width="0.7109375" style="39" customWidth="1"/>
    <col min="21" max="28" width="5.7109375" style="7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58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71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1996</v>
      </c>
      <c r="C4" s="27" t="s">
        <v>45</v>
      </c>
      <c r="D4" s="30" t="s">
        <v>39</v>
      </c>
      <c r="E4" s="27">
        <v>15</v>
      </c>
      <c r="F4" s="27">
        <v>0</v>
      </c>
      <c r="G4" s="27">
        <v>1</v>
      </c>
      <c r="H4" s="27">
        <v>1</v>
      </c>
      <c r="I4" s="27">
        <v>18</v>
      </c>
      <c r="J4" s="27">
        <v>10</v>
      </c>
      <c r="K4" s="27">
        <v>2</v>
      </c>
      <c r="L4" s="27">
        <v>5</v>
      </c>
      <c r="M4" s="27">
        <v>1</v>
      </c>
      <c r="N4" s="31">
        <v>0.29499999999999998</v>
      </c>
      <c r="O4" s="32">
        <f>PRODUCT(I4/N4)</f>
        <v>61.016949152542374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9"/>
      <c r="AH4" s="27"/>
      <c r="AI4" s="27"/>
      <c r="AJ4" s="27"/>
      <c r="AK4" s="80" t="s">
        <v>46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1997</v>
      </c>
      <c r="C5" s="27" t="s">
        <v>47</v>
      </c>
      <c r="D5" s="30" t="s">
        <v>48</v>
      </c>
      <c r="E5" s="27">
        <v>24</v>
      </c>
      <c r="F5" s="27">
        <v>3</v>
      </c>
      <c r="G5" s="27">
        <v>8</v>
      </c>
      <c r="H5" s="27">
        <v>21</v>
      </c>
      <c r="I5" s="27">
        <v>101</v>
      </c>
      <c r="J5" s="27">
        <v>52</v>
      </c>
      <c r="K5" s="27">
        <v>22</v>
      </c>
      <c r="L5" s="27">
        <v>16</v>
      </c>
      <c r="M5" s="27">
        <v>11</v>
      </c>
      <c r="N5" s="31">
        <v>0.56599999999999995</v>
      </c>
      <c r="O5" s="32">
        <f t="shared" ref="O5:O12" si="0">PRODUCT(I5/N5)</f>
        <v>178.44522968197882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9"/>
      <c r="AH5" s="27"/>
      <c r="AI5" s="27"/>
      <c r="AJ5" s="27"/>
      <c r="AK5" s="80" t="s">
        <v>60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1998</v>
      </c>
      <c r="C6" s="27" t="s">
        <v>49</v>
      </c>
      <c r="D6" s="30" t="s">
        <v>50</v>
      </c>
      <c r="E6" s="27">
        <v>22</v>
      </c>
      <c r="F6" s="27">
        <v>2</v>
      </c>
      <c r="G6" s="27">
        <v>20</v>
      </c>
      <c r="H6" s="27">
        <v>6</v>
      </c>
      <c r="I6" s="27">
        <v>79</v>
      </c>
      <c r="J6" s="27">
        <v>13</v>
      </c>
      <c r="K6" s="27">
        <v>21</v>
      </c>
      <c r="L6" s="27">
        <v>23</v>
      </c>
      <c r="M6" s="27">
        <v>22</v>
      </c>
      <c r="N6" s="31">
        <v>0.57199999999999995</v>
      </c>
      <c r="O6" s="32">
        <f t="shared" si="0"/>
        <v>138.11188811188813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/>
      <c r="AG6" s="29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1999</v>
      </c>
      <c r="C7" s="27" t="s">
        <v>41</v>
      </c>
      <c r="D7" s="30" t="s">
        <v>51</v>
      </c>
      <c r="E7" s="27">
        <v>21</v>
      </c>
      <c r="F7" s="27">
        <v>0</v>
      </c>
      <c r="G7" s="27">
        <v>12</v>
      </c>
      <c r="H7" s="27">
        <v>3</v>
      </c>
      <c r="I7" s="27">
        <v>53</v>
      </c>
      <c r="J7" s="27">
        <v>17</v>
      </c>
      <c r="K7" s="27">
        <v>9</v>
      </c>
      <c r="L7" s="27">
        <v>15</v>
      </c>
      <c r="M7" s="27">
        <v>12</v>
      </c>
      <c r="N7" s="31">
        <v>0.4</v>
      </c>
      <c r="O7" s="32">
        <f t="shared" si="0"/>
        <v>132.5</v>
      </c>
      <c r="P7" s="19"/>
      <c r="Q7" s="19"/>
      <c r="R7" s="19"/>
      <c r="S7" s="19"/>
      <c r="T7" s="25"/>
      <c r="U7" s="27">
        <v>3</v>
      </c>
      <c r="V7" s="27">
        <v>0</v>
      </c>
      <c r="W7" s="27">
        <v>0</v>
      </c>
      <c r="X7" s="27">
        <v>1</v>
      </c>
      <c r="Y7" s="27">
        <v>10</v>
      </c>
      <c r="Z7" s="28"/>
      <c r="AA7" s="28"/>
      <c r="AB7" s="28"/>
      <c r="AC7" s="28"/>
      <c r="AD7" s="28"/>
      <c r="AE7" s="27"/>
      <c r="AF7" s="27"/>
      <c r="AG7" s="29"/>
      <c r="AH7" s="27"/>
      <c r="AI7" s="27"/>
      <c r="AJ7" s="27"/>
      <c r="AK7" s="14" t="s">
        <v>42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2000</v>
      </c>
      <c r="C8" s="27" t="s">
        <v>45</v>
      </c>
      <c r="D8" s="30" t="s">
        <v>52</v>
      </c>
      <c r="E8" s="27">
        <v>22</v>
      </c>
      <c r="F8" s="27">
        <v>3</v>
      </c>
      <c r="G8" s="27">
        <v>28</v>
      </c>
      <c r="H8" s="27">
        <v>10</v>
      </c>
      <c r="I8" s="27">
        <v>80</v>
      </c>
      <c r="J8" s="27">
        <v>12</v>
      </c>
      <c r="K8" s="27">
        <v>12</v>
      </c>
      <c r="L8" s="27">
        <v>25</v>
      </c>
      <c r="M8" s="27">
        <v>31</v>
      </c>
      <c r="N8" s="31">
        <v>0.51300000000000001</v>
      </c>
      <c r="O8" s="32">
        <f t="shared" si="0"/>
        <v>155.94541910331384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>
        <v>7</v>
      </c>
      <c r="AA8" s="28">
        <v>0</v>
      </c>
      <c r="AB8" s="28">
        <v>6</v>
      </c>
      <c r="AC8" s="28">
        <v>0</v>
      </c>
      <c r="AD8" s="28">
        <v>25</v>
      </c>
      <c r="AE8" s="27"/>
      <c r="AF8" s="27"/>
      <c r="AG8" s="29"/>
      <c r="AH8" s="27"/>
      <c r="AI8" s="27"/>
      <c r="AJ8" s="27"/>
      <c r="AK8" s="80" t="s">
        <v>53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2001</v>
      </c>
      <c r="C9" s="27" t="s">
        <v>47</v>
      </c>
      <c r="D9" s="30" t="s">
        <v>52</v>
      </c>
      <c r="E9" s="27">
        <v>24</v>
      </c>
      <c r="F9" s="27">
        <v>1</v>
      </c>
      <c r="G9" s="27">
        <v>16</v>
      </c>
      <c r="H9" s="27">
        <v>14</v>
      </c>
      <c r="I9" s="27">
        <v>95</v>
      </c>
      <c r="J9" s="27">
        <v>20</v>
      </c>
      <c r="K9" s="27">
        <v>26</v>
      </c>
      <c r="L9" s="27">
        <v>32</v>
      </c>
      <c r="M9" s="27">
        <v>17</v>
      </c>
      <c r="N9" s="31">
        <v>0.59</v>
      </c>
      <c r="O9" s="32">
        <f t="shared" si="0"/>
        <v>161.0169491525424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>
        <v>7</v>
      </c>
      <c r="AA9" s="28">
        <v>1</v>
      </c>
      <c r="AB9" s="28">
        <v>10</v>
      </c>
      <c r="AC9" s="28">
        <v>11</v>
      </c>
      <c r="AD9" s="28">
        <v>43</v>
      </c>
      <c r="AE9" s="27"/>
      <c r="AF9" s="27"/>
      <c r="AG9" s="29"/>
      <c r="AH9" s="27"/>
      <c r="AI9" s="27"/>
      <c r="AJ9" s="27"/>
      <c r="AK9" s="80" t="s">
        <v>53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2002</v>
      </c>
      <c r="C10" s="27" t="s">
        <v>54</v>
      </c>
      <c r="D10" s="30" t="s">
        <v>55</v>
      </c>
      <c r="E10" s="27">
        <v>23</v>
      </c>
      <c r="F10" s="27">
        <v>12</v>
      </c>
      <c r="G10" s="27">
        <v>42</v>
      </c>
      <c r="H10" s="27">
        <v>29</v>
      </c>
      <c r="I10" s="27">
        <v>126</v>
      </c>
      <c r="J10" s="27">
        <v>13</v>
      </c>
      <c r="K10" s="27">
        <v>30</v>
      </c>
      <c r="L10" s="27">
        <v>29</v>
      </c>
      <c r="M10" s="27">
        <v>54</v>
      </c>
      <c r="N10" s="31">
        <v>0.66700000000000004</v>
      </c>
      <c r="O10" s="32">
        <f t="shared" si="0"/>
        <v>188.9055472263868</v>
      </c>
      <c r="P10" s="19" t="s">
        <v>73</v>
      </c>
      <c r="Q10" s="19"/>
      <c r="R10" s="19" t="s">
        <v>73</v>
      </c>
      <c r="S10" s="19"/>
      <c r="T10" s="25"/>
      <c r="U10" s="27">
        <v>3</v>
      </c>
      <c r="V10" s="27">
        <v>0</v>
      </c>
      <c r="W10" s="27">
        <v>0</v>
      </c>
      <c r="X10" s="27">
        <v>1</v>
      </c>
      <c r="Y10" s="27">
        <v>6</v>
      </c>
      <c r="Z10" s="28"/>
      <c r="AA10" s="28"/>
      <c r="AB10" s="28"/>
      <c r="AC10" s="28"/>
      <c r="AD10" s="28"/>
      <c r="AE10" s="27"/>
      <c r="AF10" s="27"/>
      <c r="AG10" s="29"/>
      <c r="AH10" s="27"/>
      <c r="AI10" s="27"/>
      <c r="AJ10" s="27"/>
      <c r="AK10" s="14" t="s">
        <v>42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2003</v>
      </c>
      <c r="C11" s="27" t="s">
        <v>56</v>
      </c>
      <c r="D11" s="30" t="s">
        <v>55</v>
      </c>
      <c r="E11" s="27">
        <v>20</v>
      </c>
      <c r="F11" s="27">
        <v>6</v>
      </c>
      <c r="G11" s="27">
        <v>39</v>
      </c>
      <c r="H11" s="27">
        <v>16</v>
      </c>
      <c r="I11" s="27">
        <v>97</v>
      </c>
      <c r="J11" s="27">
        <v>6</v>
      </c>
      <c r="K11" s="27">
        <v>13</v>
      </c>
      <c r="L11" s="27">
        <v>33</v>
      </c>
      <c r="M11" s="27">
        <v>45</v>
      </c>
      <c r="N11" s="31">
        <v>0.58799999999999997</v>
      </c>
      <c r="O11" s="32">
        <f t="shared" si="0"/>
        <v>164.96598639455783</v>
      </c>
      <c r="P11" s="27" t="s">
        <v>56</v>
      </c>
      <c r="Q11" s="19"/>
      <c r="R11" s="19" t="s">
        <v>72</v>
      </c>
      <c r="S11" s="19"/>
      <c r="T11" s="25"/>
      <c r="U11" s="27">
        <v>12</v>
      </c>
      <c r="V11" s="27">
        <v>1</v>
      </c>
      <c r="W11" s="27">
        <v>9</v>
      </c>
      <c r="X11" s="27">
        <v>2</v>
      </c>
      <c r="Y11" s="27">
        <v>43</v>
      </c>
      <c r="Z11" s="28"/>
      <c r="AA11" s="28"/>
      <c r="AB11" s="28"/>
      <c r="AC11" s="28"/>
      <c r="AD11" s="28"/>
      <c r="AE11" s="27"/>
      <c r="AF11" s="27"/>
      <c r="AG11" s="29"/>
      <c r="AH11" s="27"/>
      <c r="AI11" s="27"/>
      <c r="AJ11" s="27">
        <v>1</v>
      </c>
      <c r="AK11" s="14" t="s">
        <v>42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2004</v>
      </c>
      <c r="C12" s="27" t="s">
        <v>41</v>
      </c>
      <c r="D12" s="30" t="s">
        <v>55</v>
      </c>
      <c r="E12" s="27">
        <v>20</v>
      </c>
      <c r="F12" s="27">
        <v>0</v>
      </c>
      <c r="G12" s="27">
        <v>21</v>
      </c>
      <c r="H12" s="27">
        <v>3</v>
      </c>
      <c r="I12" s="27">
        <v>65</v>
      </c>
      <c r="J12" s="27">
        <v>7</v>
      </c>
      <c r="K12" s="27">
        <v>10</v>
      </c>
      <c r="L12" s="27">
        <v>27</v>
      </c>
      <c r="M12" s="27">
        <v>2</v>
      </c>
      <c r="N12" s="31">
        <v>0.48499999999999999</v>
      </c>
      <c r="O12" s="32">
        <f t="shared" si="0"/>
        <v>134.02061855670104</v>
      </c>
      <c r="P12" s="19"/>
      <c r="Q12" s="19"/>
      <c r="R12" s="19"/>
      <c r="S12" s="19"/>
      <c r="T12" s="25"/>
      <c r="U12" s="27">
        <v>7</v>
      </c>
      <c r="V12" s="27">
        <v>0</v>
      </c>
      <c r="W12" s="27">
        <v>3</v>
      </c>
      <c r="X12" s="27">
        <v>2</v>
      </c>
      <c r="Y12" s="27">
        <v>20</v>
      </c>
      <c r="Z12" s="28"/>
      <c r="AA12" s="28"/>
      <c r="AB12" s="28"/>
      <c r="AC12" s="28"/>
      <c r="AD12" s="28"/>
      <c r="AE12" s="27"/>
      <c r="AF12" s="27"/>
      <c r="AG12" s="29"/>
      <c r="AH12" s="27"/>
      <c r="AI12" s="27"/>
      <c r="AJ12" s="27"/>
      <c r="AK12" s="14" t="s">
        <v>57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 t="shared" ref="E13:M13" si="1">SUM(E4:E12)</f>
        <v>191</v>
      </c>
      <c r="F13" s="19">
        <f t="shared" si="1"/>
        <v>27</v>
      </c>
      <c r="G13" s="19">
        <f t="shared" si="1"/>
        <v>187</v>
      </c>
      <c r="H13" s="19">
        <f t="shared" si="1"/>
        <v>103</v>
      </c>
      <c r="I13" s="19">
        <f t="shared" si="1"/>
        <v>714</v>
      </c>
      <c r="J13" s="19">
        <f t="shared" si="1"/>
        <v>150</v>
      </c>
      <c r="K13" s="19">
        <f t="shared" si="1"/>
        <v>145</v>
      </c>
      <c r="L13" s="19">
        <f t="shared" si="1"/>
        <v>205</v>
      </c>
      <c r="M13" s="19">
        <f t="shared" si="1"/>
        <v>195</v>
      </c>
      <c r="N13" s="33">
        <f>PRODUCT(I13/O13)</f>
        <v>0.54299526746368476</v>
      </c>
      <c r="O13" s="34">
        <f t="shared" ref="O13:AJ13" si="2">SUM(O4:O12)</f>
        <v>1314.9285873799111</v>
      </c>
      <c r="P13" s="19"/>
      <c r="Q13" s="19"/>
      <c r="R13" s="19"/>
      <c r="S13" s="19"/>
      <c r="T13" s="25"/>
      <c r="U13" s="19">
        <f t="shared" si="2"/>
        <v>25</v>
      </c>
      <c r="V13" s="19">
        <f t="shared" si="2"/>
        <v>1</v>
      </c>
      <c r="W13" s="19">
        <f t="shared" si="2"/>
        <v>12</v>
      </c>
      <c r="X13" s="19">
        <f t="shared" si="2"/>
        <v>6</v>
      </c>
      <c r="Y13" s="19">
        <f t="shared" si="2"/>
        <v>79</v>
      </c>
      <c r="Z13" s="19">
        <f t="shared" si="2"/>
        <v>14</v>
      </c>
      <c r="AA13" s="19">
        <f t="shared" si="2"/>
        <v>1</v>
      </c>
      <c r="AB13" s="19">
        <f t="shared" si="2"/>
        <v>16</v>
      </c>
      <c r="AC13" s="19">
        <f t="shared" si="2"/>
        <v>11</v>
      </c>
      <c r="AD13" s="19">
        <f t="shared" si="2"/>
        <v>68</v>
      </c>
      <c r="AE13" s="19">
        <f t="shared" si="2"/>
        <v>1</v>
      </c>
      <c r="AF13" s="19">
        <f t="shared" si="2"/>
        <v>0</v>
      </c>
      <c r="AG13" s="19">
        <f t="shared" si="2"/>
        <v>0</v>
      </c>
      <c r="AH13" s="19">
        <f t="shared" si="2"/>
        <v>0</v>
      </c>
      <c r="AI13" s="19">
        <f t="shared" si="2"/>
        <v>0</v>
      </c>
      <c r="AJ13" s="19">
        <f t="shared" si="2"/>
        <v>1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0" t="s">
        <v>2</v>
      </c>
      <c r="C14" s="35"/>
      <c r="D14" s="36">
        <f>SUM(F13:H13)+((I13-F13-G13)/3)+(E13/3)+(AE13*25)+(AF13*25)+(AG13*10)+(AH13*25)+(AI13*20)+(AJ13*15)</f>
        <v>587.33333333333326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8"/>
      <c r="AE14" s="1"/>
      <c r="AF14" s="1"/>
      <c r="AG14" s="1"/>
      <c r="AH14" s="1"/>
      <c r="AI14" s="38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39"/>
      <c r="P15" s="1"/>
      <c r="Q15" s="40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41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16</v>
      </c>
      <c r="C16" s="42"/>
      <c r="D16" s="42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3" t="s">
        <v>38</v>
      </c>
      <c r="O16" s="25"/>
      <c r="P16" s="43" t="s">
        <v>33</v>
      </c>
      <c r="Q16" s="13"/>
      <c r="R16" s="13"/>
      <c r="S16" s="13"/>
      <c r="T16" s="44"/>
      <c r="U16" s="44"/>
      <c r="V16" s="44"/>
      <c r="W16" s="44"/>
      <c r="X16" s="44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45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3" t="s">
        <v>17</v>
      </c>
      <c r="C17" s="13"/>
      <c r="D17" s="46"/>
      <c r="E17" s="27">
        <f>PRODUCT(E13)</f>
        <v>191</v>
      </c>
      <c r="F17" s="27">
        <f>PRODUCT(F13)</f>
        <v>27</v>
      </c>
      <c r="G17" s="27">
        <f>PRODUCT(G13)</f>
        <v>187</v>
      </c>
      <c r="H17" s="27">
        <f>PRODUCT(H13)</f>
        <v>103</v>
      </c>
      <c r="I17" s="27">
        <f>PRODUCT(I13)</f>
        <v>714</v>
      </c>
      <c r="J17" s="1"/>
      <c r="K17" s="47">
        <f>PRODUCT((F17+G17)/E17)</f>
        <v>1.1204188481675392</v>
      </c>
      <c r="L17" s="47">
        <f>PRODUCT(H17/E17)</f>
        <v>0.53926701570680624</v>
      </c>
      <c r="M17" s="47">
        <f>PRODUCT(I17/E17)</f>
        <v>3.738219895287958</v>
      </c>
      <c r="N17" s="31">
        <f>PRODUCT(N13)</f>
        <v>0.54299526746368476</v>
      </c>
      <c r="O17" s="25">
        <f>PRODUCT(O13)</f>
        <v>1314.9285873799111</v>
      </c>
      <c r="P17" s="48" t="s">
        <v>34</v>
      </c>
      <c r="Q17" s="49"/>
      <c r="R17" s="49"/>
      <c r="S17" s="50" t="s">
        <v>61</v>
      </c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1" t="s">
        <v>40</v>
      </c>
      <c r="AF17" s="50"/>
      <c r="AG17" s="50" t="s">
        <v>62</v>
      </c>
      <c r="AH17" s="50"/>
      <c r="AI17" s="50"/>
      <c r="AJ17" s="51"/>
      <c r="AK17" s="52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3" t="s">
        <v>18</v>
      </c>
      <c r="C18" s="54"/>
      <c r="D18" s="55"/>
      <c r="E18" s="27">
        <f>PRODUCT(U13)</f>
        <v>25</v>
      </c>
      <c r="F18" s="27">
        <f>PRODUCT(V13)</f>
        <v>1</v>
      </c>
      <c r="G18" s="27">
        <f>PRODUCT(W13)</f>
        <v>12</v>
      </c>
      <c r="H18" s="27">
        <f>PRODUCT(X13)</f>
        <v>6</v>
      </c>
      <c r="I18" s="27">
        <f>PRODUCT(Y13)</f>
        <v>79</v>
      </c>
      <c r="J18" s="1"/>
      <c r="K18" s="47">
        <f>PRODUCT((F18+G18)/E18)</f>
        <v>0.52</v>
      </c>
      <c r="L18" s="47">
        <f>PRODUCT(H18/E18)</f>
        <v>0.24</v>
      </c>
      <c r="M18" s="47">
        <f>PRODUCT(I18/E18)</f>
        <v>3.16</v>
      </c>
      <c r="N18" s="31">
        <v>0.23499999999999999</v>
      </c>
      <c r="O18" s="32">
        <f>PRODUCT(I18/N18)</f>
        <v>336.17021276595744</v>
      </c>
      <c r="P18" s="56" t="s">
        <v>35</v>
      </c>
      <c r="Q18" s="57"/>
      <c r="R18" s="57"/>
      <c r="S18" s="58" t="s">
        <v>64</v>
      </c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9" t="s">
        <v>63</v>
      </c>
      <c r="AF18" s="58"/>
      <c r="AG18" s="58" t="s">
        <v>65</v>
      </c>
      <c r="AH18" s="58"/>
      <c r="AI18" s="58"/>
      <c r="AJ18" s="59"/>
      <c r="AK18" s="60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61" t="s">
        <v>19</v>
      </c>
      <c r="C19" s="62"/>
      <c r="D19" s="63"/>
      <c r="E19" s="28"/>
      <c r="F19" s="28"/>
      <c r="G19" s="28"/>
      <c r="H19" s="28"/>
      <c r="I19" s="28"/>
      <c r="J19" s="1"/>
      <c r="K19" s="64"/>
      <c r="L19" s="64"/>
      <c r="M19" s="64"/>
      <c r="N19" s="65"/>
      <c r="O19" s="25"/>
      <c r="P19" s="56" t="s">
        <v>36</v>
      </c>
      <c r="Q19" s="57"/>
      <c r="R19" s="57"/>
      <c r="S19" s="58" t="s">
        <v>61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9" t="s">
        <v>40</v>
      </c>
      <c r="AF19" s="58"/>
      <c r="AG19" s="58" t="s">
        <v>62</v>
      </c>
      <c r="AH19" s="58"/>
      <c r="AI19" s="58"/>
      <c r="AJ19" s="59"/>
      <c r="AK19" s="60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6" t="s">
        <v>20</v>
      </c>
      <c r="C20" s="67"/>
      <c r="D20" s="68"/>
      <c r="E20" s="19">
        <f>SUM(E17:E19)</f>
        <v>216</v>
      </c>
      <c r="F20" s="19">
        <f>SUM(F17:F19)</f>
        <v>28</v>
      </c>
      <c r="G20" s="19">
        <f>SUM(G17:G19)</f>
        <v>199</v>
      </c>
      <c r="H20" s="19">
        <f>SUM(H17:H19)</f>
        <v>109</v>
      </c>
      <c r="I20" s="19">
        <f>SUM(I17:I19)</f>
        <v>793</v>
      </c>
      <c r="J20" s="1"/>
      <c r="K20" s="69">
        <f>PRODUCT((F20+G20)/E20)</f>
        <v>1.0509259259259258</v>
      </c>
      <c r="L20" s="69">
        <f>PRODUCT(H20/E20)</f>
        <v>0.50462962962962965</v>
      </c>
      <c r="M20" s="69">
        <f>PRODUCT(I20/E20)</f>
        <v>3.6712962962962963</v>
      </c>
      <c r="N20" s="33"/>
      <c r="O20" s="25">
        <f>SUM(O17:O19)</f>
        <v>1651.0988001458686</v>
      </c>
      <c r="P20" s="70" t="s">
        <v>37</v>
      </c>
      <c r="Q20" s="71"/>
      <c r="R20" s="71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/>
      <c r="AE20" s="72"/>
      <c r="AF20" s="72"/>
      <c r="AG20" s="72"/>
      <c r="AH20" s="72"/>
      <c r="AI20" s="72"/>
      <c r="AJ20" s="73"/>
      <c r="AK20" s="74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7"/>
      <c r="O21" s="25"/>
      <c r="P21" s="1"/>
      <c r="Q21" s="40"/>
      <c r="R21" s="1"/>
      <c r="S21" s="1"/>
      <c r="T21" s="25"/>
      <c r="U21" s="25"/>
      <c r="V21" s="75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43</v>
      </c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1"/>
      <c r="T22" s="25"/>
      <c r="U22" s="25"/>
      <c r="V22" s="7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4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 t="s">
        <v>66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75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4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67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5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4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68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69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1"/>
      <c r="AL26" s="24"/>
      <c r="AM26" s="9"/>
      <c r="AN26" s="9"/>
      <c r="AO26" s="9"/>
      <c r="AP26" s="9"/>
      <c r="AQ26" s="9"/>
    </row>
    <row r="27" spans="1:43" s="77" customFormat="1" ht="15" customHeight="1" x14ac:dyDescent="0.25">
      <c r="A27" s="1"/>
      <c r="B27" s="1"/>
      <c r="C27" s="9"/>
      <c r="D27" s="1" t="s">
        <v>70</v>
      </c>
      <c r="E27" s="1"/>
      <c r="F27" s="1"/>
      <c r="G27" s="1"/>
      <c r="H27" s="1"/>
      <c r="I27" s="1"/>
      <c r="J27" s="1"/>
      <c r="K27" s="1"/>
      <c r="L27" s="1"/>
      <c r="M27" s="76"/>
      <c r="N27" s="76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1"/>
      <c r="AL27" s="24"/>
      <c r="AM27" s="9"/>
      <c r="AN27" s="9"/>
      <c r="AO27" s="9"/>
      <c r="AP27" s="9"/>
      <c r="AQ27" s="9"/>
    </row>
    <row r="28" spans="1:43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5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1"/>
      <c r="AL28" s="24"/>
      <c r="AM28" s="9"/>
      <c r="AN28" s="9"/>
      <c r="AO28" s="9"/>
      <c r="AP28" s="9"/>
      <c r="AQ28" s="9"/>
    </row>
    <row r="29" spans="1:43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25"/>
      <c r="V29" s="75"/>
      <c r="W29" s="7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5"/>
      <c r="W30" s="7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5"/>
      <c r="W31" s="7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40"/>
      <c r="R32" s="1"/>
      <c r="S32" s="1"/>
      <c r="T32" s="25"/>
      <c r="U32" s="25"/>
      <c r="V32" s="7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41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37"/>
      <c r="O33" s="25"/>
      <c r="P33" s="1"/>
      <c r="Q33" s="40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41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76"/>
      <c r="O34" s="25"/>
      <c r="P34" s="1"/>
      <c r="Q34" s="40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41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5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41"/>
      <c r="AL35" s="9"/>
      <c r="AM35" s="77"/>
      <c r="AN35" s="77"/>
      <c r="AO35" s="77"/>
      <c r="AP35" s="77"/>
      <c r="AQ35" s="77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5"/>
      <c r="W36" s="7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9"/>
      <c r="AM36" s="77"/>
      <c r="AN36" s="77"/>
      <c r="AO36" s="77"/>
      <c r="AP36" s="77"/>
      <c r="AQ36" s="77"/>
    </row>
    <row r="37" spans="1:43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5"/>
      <c r="W37" s="7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5"/>
      <c r="W38" s="7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40"/>
      <c r="R39" s="1"/>
      <c r="S39" s="1"/>
      <c r="T39" s="25"/>
      <c r="U39" s="25"/>
      <c r="V39" s="75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41"/>
      <c r="AL39" s="9"/>
    </row>
    <row r="40" spans="1:43" ht="15" customHeight="1" x14ac:dyDescent="0.25">
      <c r="A40" s="7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37"/>
      <c r="O40" s="25"/>
      <c r="P40" s="1"/>
      <c r="Q40" s="40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41"/>
      <c r="AL40" s="9"/>
    </row>
    <row r="41" spans="1:43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40"/>
      <c r="W41" s="1"/>
      <c r="X41" s="1"/>
      <c r="Y41" s="25"/>
      <c r="Z41" s="25"/>
      <c r="AA41" s="75"/>
      <c r="AB41" s="75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0"/>
      <c r="O42" s="25"/>
      <c r="P42" s="25"/>
      <c r="Q42" s="25"/>
      <c r="R42" s="25"/>
      <c r="S42" s="25"/>
      <c r="T42" s="25"/>
      <c r="U42" s="1"/>
      <c r="V42" s="40"/>
      <c r="W42" s="1"/>
      <c r="X42" s="1"/>
      <c r="Y42" s="25"/>
      <c r="Z42" s="25"/>
      <c r="AA42" s="75"/>
      <c r="AB42" s="1"/>
      <c r="AC42" s="1"/>
      <c r="AD42" s="1"/>
      <c r="AE42" s="1"/>
      <c r="AF42" s="1"/>
      <c r="AG42" s="1"/>
      <c r="AH42" s="1"/>
      <c r="AI42" s="1"/>
      <c r="AJ42" s="1"/>
      <c r="AK42" s="41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0"/>
      <c r="O43" s="25"/>
      <c r="P43" s="25"/>
      <c r="Q43" s="25"/>
      <c r="R43" s="25"/>
      <c r="S43" s="25"/>
      <c r="T43" s="25"/>
      <c r="U43" s="1"/>
      <c r="V43" s="40"/>
      <c r="W43" s="1"/>
      <c r="X43" s="1"/>
      <c r="Y43" s="25"/>
      <c r="Z43" s="25"/>
      <c r="AA43" s="75"/>
      <c r="AB43" s="1"/>
      <c r="AC43" s="1"/>
      <c r="AD43" s="1"/>
      <c r="AE43" s="1"/>
      <c r="AF43" s="1"/>
      <c r="AG43" s="1"/>
      <c r="AH43" s="1"/>
      <c r="AI43" s="1"/>
      <c r="AJ43" s="1"/>
      <c r="AK43" s="41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0"/>
      <c r="O44" s="25"/>
      <c r="P44" s="25"/>
      <c r="Q44" s="25"/>
      <c r="R44" s="25"/>
      <c r="S44" s="25"/>
      <c r="T44" s="25"/>
      <c r="U44" s="1"/>
      <c r="V44" s="40"/>
      <c r="W44" s="1"/>
      <c r="X44" s="1"/>
      <c r="Y44" s="25"/>
      <c r="Z44" s="25"/>
      <c r="AA44" s="75"/>
      <c r="AB44" s="1"/>
      <c r="AC44" s="1"/>
      <c r="AD44" s="1"/>
      <c r="AE44" s="1"/>
      <c r="AF44" s="1"/>
      <c r="AG44" s="1"/>
      <c r="AH44" s="1"/>
      <c r="AI44" s="1"/>
      <c r="AJ44" s="1"/>
      <c r="AK44" s="41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5"/>
      <c r="P45" s="25"/>
      <c r="Q45" s="25"/>
      <c r="R45" s="25"/>
      <c r="S45" s="25"/>
      <c r="T45" s="25"/>
      <c r="U45" s="1"/>
      <c r="V45" s="40"/>
      <c r="W45" s="1"/>
      <c r="X45" s="1"/>
      <c r="Y45" s="25"/>
      <c r="Z45" s="25"/>
      <c r="AA45" s="75"/>
      <c r="AB45" s="1"/>
      <c r="AC45" s="1"/>
      <c r="AD45" s="1"/>
      <c r="AE45" s="1"/>
      <c r="AF45" s="1"/>
      <c r="AG45" s="1"/>
      <c r="AH45" s="1"/>
      <c r="AI45" s="1"/>
      <c r="AJ45" s="1"/>
      <c r="AK45" s="41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25"/>
      <c r="Q46" s="25"/>
      <c r="R46" s="25"/>
      <c r="S46" s="25"/>
      <c r="T46" s="25"/>
      <c r="U46" s="1"/>
      <c r="V46" s="40"/>
      <c r="W46" s="1"/>
      <c r="X46" s="1"/>
      <c r="Y46" s="25"/>
      <c r="Z46" s="25"/>
      <c r="AA46" s="75"/>
      <c r="AB46" s="1"/>
      <c r="AC46" s="1"/>
      <c r="AD46" s="1"/>
      <c r="AE46" s="1"/>
      <c r="AF46" s="1"/>
      <c r="AG46" s="1"/>
      <c r="AH46" s="1"/>
      <c r="AI46" s="1"/>
      <c r="AJ46" s="1"/>
      <c r="AK46" s="41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23" style="82" customWidth="1"/>
    <col min="4" max="4" width="10.5703125" style="125" customWidth="1"/>
    <col min="5" max="5" width="10.28515625" style="125" customWidth="1"/>
    <col min="6" max="6" width="0.7109375" style="39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82" customWidth="1"/>
    <col min="22" max="22" width="11" style="82" customWidth="1"/>
    <col min="23" max="23" width="24.140625" style="125" customWidth="1"/>
    <col min="24" max="24" width="9.42578125" style="82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95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58</v>
      </c>
      <c r="C2" s="4" t="s">
        <v>59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45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94</v>
      </c>
      <c r="C3" s="23" t="s">
        <v>74</v>
      </c>
      <c r="D3" s="91" t="s">
        <v>75</v>
      </c>
      <c r="E3" s="92" t="s">
        <v>1</v>
      </c>
      <c r="F3" s="25"/>
      <c r="G3" s="93" t="s">
        <v>76</v>
      </c>
      <c r="H3" s="94" t="s">
        <v>77</v>
      </c>
      <c r="I3" s="94" t="s">
        <v>31</v>
      </c>
      <c r="J3" s="18" t="s">
        <v>78</v>
      </c>
      <c r="K3" s="95" t="s">
        <v>79</v>
      </c>
      <c r="L3" s="95" t="s">
        <v>80</v>
      </c>
      <c r="M3" s="93" t="s">
        <v>81</v>
      </c>
      <c r="N3" s="93" t="s">
        <v>30</v>
      </c>
      <c r="O3" s="94" t="s">
        <v>82</v>
      </c>
      <c r="P3" s="93" t="s">
        <v>77</v>
      </c>
      <c r="Q3" s="93" t="s">
        <v>3</v>
      </c>
      <c r="R3" s="93">
        <v>1</v>
      </c>
      <c r="S3" s="93">
        <v>2</v>
      </c>
      <c r="T3" s="93">
        <v>3</v>
      </c>
      <c r="U3" s="93" t="s">
        <v>83</v>
      </c>
      <c r="V3" s="18" t="s">
        <v>21</v>
      </c>
      <c r="W3" s="17" t="s">
        <v>84</v>
      </c>
      <c r="X3" s="17" t="s">
        <v>85</v>
      </c>
      <c r="Y3" s="87"/>
      <c r="Z3" s="87"/>
      <c r="AA3" s="87"/>
      <c r="AB3" s="87"/>
      <c r="AC3" s="87"/>
      <c r="AD3" s="87"/>
    </row>
    <row r="4" spans="1:30" x14ac:dyDescent="0.25">
      <c r="A4" s="127"/>
      <c r="B4" s="96" t="s">
        <v>88</v>
      </c>
      <c r="C4" s="134" t="s">
        <v>89</v>
      </c>
      <c r="D4" s="96" t="s">
        <v>86</v>
      </c>
      <c r="E4" s="135" t="s">
        <v>50</v>
      </c>
      <c r="F4" s="151"/>
      <c r="G4" s="98">
        <v>1</v>
      </c>
      <c r="H4" s="99"/>
      <c r="I4" s="98"/>
      <c r="J4" s="100"/>
      <c r="K4" s="100" t="s">
        <v>93</v>
      </c>
      <c r="L4" s="100"/>
      <c r="M4" s="100">
        <v>1</v>
      </c>
      <c r="N4" s="98"/>
      <c r="O4" s="99"/>
      <c r="P4" s="98">
        <v>1</v>
      </c>
      <c r="Q4" s="149" t="s">
        <v>105</v>
      </c>
      <c r="R4" s="149" t="s">
        <v>105</v>
      </c>
      <c r="S4" s="149"/>
      <c r="T4" s="149"/>
      <c r="U4" s="149"/>
      <c r="V4" s="101">
        <v>0.66666666666666663</v>
      </c>
      <c r="W4" s="97" t="s">
        <v>90</v>
      </c>
      <c r="X4" s="102" t="s">
        <v>91</v>
      </c>
      <c r="Y4" s="87"/>
      <c r="Z4" s="87"/>
      <c r="AA4" s="87"/>
      <c r="AB4" s="87"/>
      <c r="AC4" s="87"/>
      <c r="AD4" s="87"/>
    </row>
    <row r="5" spans="1:30" x14ac:dyDescent="0.25">
      <c r="A5" s="24"/>
      <c r="B5" s="107" t="s">
        <v>87</v>
      </c>
      <c r="C5" s="108" t="s">
        <v>92</v>
      </c>
      <c r="D5" s="109"/>
      <c r="E5" s="110"/>
      <c r="F5" s="111"/>
      <c r="G5" s="112"/>
      <c r="H5" s="112"/>
      <c r="I5" s="112"/>
      <c r="J5" s="113"/>
      <c r="K5" s="113"/>
      <c r="L5" s="113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09"/>
      <c r="X5" s="114"/>
      <c r="Y5" s="87"/>
      <c r="Z5" s="87"/>
      <c r="AA5" s="87"/>
      <c r="AB5" s="87"/>
      <c r="AC5" s="87"/>
      <c r="AD5" s="87"/>
    </row>
    <row r="6" spans="1:30" x14ac:dyDescent="0.25">
      <c r="A6" s="24"/>
      <c r="B6" s="115"/>
      <c r="C6" s="116"/>
      <c r="D6" s="116"/>
      <c r="E6" s="117"/>
      <c r="F6" s="117"/>
      <c r="G6" s="118"/>
      <c r="H6" s="119"/>
      <c r="I6" s="117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20"/>
      <c r="Y6" s="87"/>
      <c r="Z6" s="87"/>
      <c r="AA6" s="87"/>
      <c r="AB6" s="87"/>
      <c r="AC6" s="87"/>
      <c r="AD6" s="87"/>
    </row>
    <row r="7" spans="1:30" x14ac:dyDescent="0.25">
      <c r="A7" s="9"/>
      <c r="B7" s="90" t="s">
        <v>96</v>
      </c>
      <c r="C7" s="23" t="s">
        <v>74</v>
      </c>
      <c r="D7" s="91" t="s">
        <v>75</v>
      </c>
      <c r="E7" s="92" t="s">
        <v>1</v>
      </c>
      <c r="F7" s="25"/>
      <c r="G7" s="93" t="s">
        <v>76</v>
      </c>
      <c r="H7" s="94" t="s">
        <v>77</v>
      </c>
      <c r="I7" s="94" t="s">
        <v>31</v>
      </c>
      <c r="J7" s="18" t="s">
        <v>78</v>
      </c>
      <c r="K7" s="95" t="s">
        <v>79</v>
      </c>
      <c r="L7" s="95" t="s">
        <v>80</v>
      </c>
      <c r="M7" s="93" t="s">
        <v>81</v>
      </c>
      <c r="N7" s="93" t="s">
        <v>30</v>
      </c>
      <c r="O7" s="94" t="s">
        <v>82</v>
      </c>
      <c r="P7" s="93" t="s">
        <v>77</v>
      </c>
      <c r="Q7" s="93" t="s">
        <v>3</v>
      </c>
      <c r="R7" s="93">
        <v>1</v>
      </c>
      <c r="S7" s="93">
        <v>2</v>
      </c>
      <c r="T7" s="93">
        <v>3</v>
      </c>
      <c r="U7" s="93" t="s">
        <v>83</v>
      </c>
      <c r="V7" s="18" t="s">
        <v>21</v>
      </c>
      <c r="W7" s="17" t="s">
        <v>84</v>
      </c>
      <c r="X7" s="17" t="s">
        <v>85</v>
      </c>
      <c r="Y7" s="87"/>
      <c r="Z7" s="87"/>
      <c r="AA7" s="87"/>
      <c r="AB7" s="87"/>
      <c r="AC7" s="87"/>
      <c r="AD7" s="87"/>
    </row>
    <row r="8" spans="1:30" x14ac:dyDescent="0.25">
      <c r="A8" s="24"/>
      <c r="B8" s="129" t="s">
        <v>97</v>
      </c>
      <c r="C8" s="130" t="s">
        <v>117</v>
      </c>
      <c r="D8" s="129" t="s">
        <v>98</v>
      </c>
      <c r="E8" s="131" t="s">
        <v>99</v>
      </c>
      <c r="F8" s="32"/>
      <c r="G8" s="132">
        <v>1</v>
      </c>
      <c r="H8" s="144"/>
      <c r="I8" s="132"/>
      <c r="J8" s="145" t="s">
        <v>107</v>
      </c>
      <c r="K8" s="145">
        <v>2</v>
      </c>
      <c r="L8" s="145"/>
      <c r="M8" s="145">
        <v>1</v>
      </c>
      <c r="N8" s="132"/>
      <c r="O8" s="144">
        <v>2</v>
      </c>
      <c r="P8" s="132">
        <v>1</v>
      </c>
      <c r="Q8" s="146" t="s">
        <v>108</v>
      </c>
      <c r="R8" s="146" t="s">
        <v>106</v>
      </c>
      <c r="S8" s="146" t="s">
        <v>109</v>
      </c>
      <c r="T8" s="146" t="s">
        <v>110</v>
      </c>
      <c r="U8" s="146" t="s">
        <v>109</v>
      </c>
      <c r="V8" s="147">
        <v>0.88888888888888884</v>
      </c>
      <c r="W8" s="148" t="s">
        <v>100</v>
      </c>
      <c r="X8" s="133" t="s">
        <v>101</v>
      </c>
      <c r="Y8" s="87"/>
      <c r="Z8" s="87"/>
      <c r="AA8" s="87"/>
      <c r="AB8" s="87"/>
      <c r="AC8" s="87"/>
      <c r="AD8" s="87"/>
    </row>
    <row r="9" spans="1:30" x14ac:dyDescent="0.25">
      <c r="A9" s="9"/>
      <c r="B9" s="96" t="s">
        <v>102</v>
      </c>
      <c r="C9" s="134" t="s">
        <v>118</v>
      </c>
      <c r="D9" s="96" t="s">
        <v>86</v>
      </c>
      <c r="E9" s="135" t="s">
        <v>50</v>
      </c>
      <c r="F9" s="32"/>
      <c r="G9" s="98">
        <v>1</v>
      </c>
      <c r="H9" s="99"/>
      <c r="I9" s="98"/>
      <c r="J9" s="100" t="s">
        <v>111</v>
      </c>
      <c r="K9" s="100">
        <v>3</v>
      </c>
      <c r="L9" s="100"/>
      <c r="M9" s="100">
        <v>1</v>
      </c>
      <c r="N9" s="98"/>
      <c r="O9" s="99"/>
      <c r="P9" s="98">
        <v>3</v>
      </c>
      <c r="Q9" s="149" t="s">
        <v>112</v>
      </c>
      <c r="R9" s="149"/>
      <c r="S9" s="149" t="s">
        <v>110</v>
      </c>
      <c r="T9" s="149" t="s">
        <v>105</v>
      </c>
      <c r="U9" s="149" t="s">
        <v>113</v>
      </c>
      <c r="V9" s="101">
        <v>0.42857142857142855</v>
      </c>
      <c r="W9" s="150" t="s">
        <v>103</v>
      </c>
      <c r="X9" s="102" t="s">
        <v>104</v>
      </c>
      <c r="Y9" s="87"/>
      <c r="Z9" s="87"/>
      <c r="AA9" s="87"/>
      <c r="AB9" s="87"/>
      <c r="AC9" s="87"/>
      <c r="AD9" s="87"/>
    </row>
    <row r="10" spans="1:30" x14ac:dyDescent="0.25">
      <c r="A10" s="24"/>
      <c r="B10" s="23" t="s">
        <v>9</v>
      </c>
      <c r="C10" s="18"/>
      <c r="D10" s="17"/>
      <c r="E10" s="103"/>
      <c r="F10" s="104"/>
      <c r="G10" s="19">
        <f>SUM(G6:G9)</f>
        <v>2</v>
      </c>
      <c r="H10" s="19"/>
      <c r="I10" s="19">
        <v>0</v>
      </c>
      <c r="J10" s="18"/>
      <c r="K10" s="18"/>
      <c r="L10" s="18"/>
      <c r="M10" s="19">
        <f t="shared" ref="M10" si="0">SUM(M6:M9)</f>
        <v>2</v>
      </c>
      <c r="N10" s="19"/>
      <c r="O10" s="19">
        <v>2</v>
      </c>
      <c r="P10" s="19">
        <v>4</v>
      </c>
      <c r="Q10" s="106" t="s">
        <v>114</v>
      </c>
      <c r="R10" s="106" t="s">
        <v>106</v>
      </c>
      <c r="S10" s="106" t="s">
        <v>115</v>
      </c>
      <c r="T10" s="106" t="s">
        <v>106</v>
      </c>
      <c r="U10" s="106" t="s">
        <v>116</v>
      </c>
      <c r="V10" s="33">
        <v>0.68799999999999994</v>
      </c>
      <c r="W10" s="105"/>
      <c r="X10" s="106"/>
      <c r="Y10" s="87"/>
      <c r="Z10" s="87"/>
      <c r="AA10" s="87"/>
      <c r="AB10" s="87"/>
      <c r="AC10" s="87"/>
      <c r="AD10" s="87"/>
    </row>
    <row r="11" spans="1:30" x14ac:dyDescent="0.25">
      <c r="A11" s="24"/>
      <c r="B11" s="136"/>
      <c r="C11" s="137"/>
      <c r="D11" s="138"/>
      <c r="E11" s="139"/>
      <c r="F11" s="140"/>
      <c r="G11" s="137"/>
      <c r="H11" s="137"/>
      <c r="I11" s="137"/>
      <c r="J11" s="141"/>
      <c r="K11" s="141"/>
      <c r="L11" s="141"/>
      <c r="M11" s="137"/>
      <c r="N11" s="137"/>
      <c r="O11" s="137"/>
      <c r="P11" s="137"/>
      <c r="Q11" s="142"/>
      <c r="R11" s="142"/>
      <c r="S11" s="142"/>
      <c r="T11" s="142"/>
      <c r="U11" s="142"/>
      <c r="V11" s="137"/>
      <c r="W11" s="138"/>
      <c r="X11" s="143"/>
      <c r="Y11" s="87"/>
      <c r="Z11" s="87"/>
      <c r="AA11" s="87"/>
      <c r="AB11" s="87"/>
      <c r="AC11" s="87"/>
      <c r="AD11" s="87"/>
    </row>
    <row r="12" spans="1:30" x14ac:dyDescent="0.25">
      <c r="A12" s="24"/>
      <c r="B12" s="121"/>
      <c r="C12" s="1"/>
      <c r="D12" s="121"/>
      <c r="E12" s="122"/>
      <c r="G12" s="1"/>
      <c r="H12" s="4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1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21"/>
      <c r="C13" s="1"/>
      <c r="D13" s="121"/>
      <c r="E13" s="122"/>
      <c r="G13" s="1"/>
      <c r="H13" s="4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1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21"/>
      <c r="C14" s="1"/>
      <c r="D14" s="121"/>
      <c r="E14" s="122"/>
      <c r="G14" s="1"/>
      <c r="H14" s="4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1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21"/>
      <c r="C15" s="1"/>
      <c r="D15" s="121"/>
      <c r="E15" s="122"/>
      <c r="G15" s="1"/>
      <c r="H15" s="4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1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21"/>
      <c r="C16" s="1"/>
      <c r="D16" s="121"/>
      <c r="E16" s="122"/>
      <c r="G16" s="1"/>
      <c r="H16" s="4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1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21"/>
      <c r="C17" s="1"/>
      <c r="D17" s="121"/>
      <c r="E17" s="122"/>
      <c r="G17" s="1"/>
      <c r="H17" s="4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1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21"/>
      <c r="C18" s="1"/>
      <c r="D18" s="121"/>
      <c r="E18" s="122"/>
      <c r="G18" s="1"/>
      <c r="H18" s="4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1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21"/>
      <c r="C19" s="1"/>
      <c r="D19" s="121"/>
      <c r="E19" s="122"/>
      <c r="G19" s="1"/>
      <c r="H19" s="4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1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21"/>
      <c r="C20" s="1"/>
      <c r="D20" s="121"/>
      <c r="E20" s="122"/>
      <c r="G20" s="1"/>
      <c r="H20" s="4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1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21"/>
      <c r="C21" s="1"/>
      <c r="D21" s="121"/>
      <c r="E21" s="122"/>
      <c r="G21" s="1"/>
      <c r="H21" s="4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1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21"/>
      <c r="C22" s="1"/>
      <c r="D22" s="121"/>
      <c r="E22" s="122"/>
      <c r="G22" s="1"/>
      <c r="H22" s="4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1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21"/>
      <c r="C23" s="1"/>
      <c r="D23" s="121"/>
      <c r="E23" s="122"/>
      <c r="G23" s="1"/>
      <c r="H23" s="4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1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21"/>
      <c r="C24" s="1"/>
      <c r="D24" s="121"/>
      <c r="E24" s="122"/>
      <c r="G24" s="1"/>
      <c r="H24" s="4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1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21"/>
      <c r="C25" s="1"/>
      <c r="D25" s="121"/>
      <c r="E25" s="122"/>
      <c r="G25" s="1"/>
      <c r="H25" s="4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1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21"/>
      <c r="C26" s="1"/>
      <c r="D26" s="121"/>
      <c r="E26" s="122"/>
      <c r="G26" s="1"/>
      <c r="H26" s="4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1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21"/>
      <c r="C27" s="1"/>
      <c r="D27" s="121"/>
      <c r="E27" s="122"/>
      <c r="G27" s="1"/>
      <c r="H27" s="4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21"/>
      <c r="C28" s="1"/>
      <c r="D28" s="121"/>
      <c r="E28" s="122"/>
      <c r="G28" s="1"/>
      <c r="H28" s="4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21"/>
      <c r="C29" s="1"/>
      <c r="D29" s="121"/>
      <c r="E29" s="122"/>
      <c r="G29" s="1"/>
      <c r="H29" s="4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21"/>
      <c r="C30" s="1"/>
      <c r="D30" s="121"/>
      <c r="E30" s="122"/>
      <c r="G30" s="1"/>
      <c r="H30" s="4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21"/>
      <c r="C31" s="1"/>
      <c r="D31" s="121"/>
      <c r="E31" s="122"/>
      <c r="G31" s="1"/>
      <c r="H31" s="4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21"/>
      <c r="C32" s="1"/>
      <c r="D32" s="121"/>
      <c r="E32" s="122"/>
      <c r="G32" s="1"/>
      <c r="H32" s="4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21"/>
      <c r="C33" s="1"/>
      <c r="D33" s="121"/>
      <c r="E33" s="122"/>
      <c r="G33" s="1"/>
      <c r="H33" s="4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21"/>
      <c r="C34" s="1"/>
      <c r="D34" s="121"/>
      <c r="E34" s="122"/>
      <c r="G34" s="1"/>
      <c r="H34" s="4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21"/>
      <c r="C35" s="1"/>
      <c r="D35" s="121"/>
      <c r="E35" s="122"/>
      <c r="G35" s="1"/>
      <c r="H35" s="40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21"/>
      <c r="C36" s="1"/>
      <c r="D36" s="121"/>
      <c r="E36" s="122"/>
      <c r="G36" s="1"/>
      <c r="H36" s="40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21"/>
      <c r="C37" s="1"/>
      <c r="D37" s="121"/>
      <c r="E37" s="122"/>
      <c r="G37" s="1"/>
      <c r="H37" s="40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21"/>
      <c r="C38" s="1"/>
      <c r="D38" s="121"/>
      <c r="E38" s="122"/>
      <c r="G38" s="1"/>
      <c r="H38" s="40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21"/>
      <c r="C39" s="1"/>
      <c r="D39" s="121"/>
      <c r="E39" s="122"/>
      <c r="G39" s="1"/>
      <c r="H39" s="40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21"/>
      <c r="C40" s="1"/>
      <c r="D40" s="121"/>
      <c r="E40" s="122"/>
      <c r="G40" s="1"/>
      <c r="H40" s="40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21"/>
      <c r="C41" s="1"/>
      <c r="D41" s="121"/>
      <c r="E41" s="122"/>
      <c r="G41" s="1"/>
      <c r="H41" s="40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21"/>
      <c r="C42" s="1"/>
      <c r="D42" s="121"/>
      <c r="E42" s="122"/>
      <c r="G42" s="1"/>
      <c r="H42" s="40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21"/>
      <c r="C43" s="1"/>
      <c r="D43" s="121"/>
      <c r="E43" s="122"/>
      <c r="G43" s="1"/>
      <c r="H43" s="40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21"/>
      <c r="C44" s="1"/>
      <c r="D44" s="121"/>
      <c r="E44" s="122"/>
      <c r="G44" s="1"/>
      <c r="H44" s="40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21"/>
      <c r="C45" s="1"/>
      <c r="D45" s="121"/>
      <c r="E45" s="122"/>
      <c r="G45" s="1"/>
      <c r="H45" s="40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21"/>
      <c r="C46" s="1"/>
      <c r="D46" s="121"/>
      <c r="E46" s="122"/>
      <c r="G46" s="1"/>
      <c r="H46" s="40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21"/>
      <c r="C47" s="1"/>
      <c r="D47" s="121"/>
      <c r="E47" s="122"/>
      <c r="G47" s="1"/>
      <c r="H47" s="40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1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21"/>
      <c r="C48" s="1"/>
      <c r="D48" s="121"/>
      <c r="E48" s="122"/>
      <c r="G48" s="1"/>
      <c r="H48" s="40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1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21"/>
      <c r="C49" s="1"/>
      <c r="D49" s="121"/>
      <c r="E49" s="122"/>
      <c r="G49" s="1"/>
      <c r="H49" s="40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1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21"/>
      <c r="C50" s="1"/>
      <c r="D50" s="121"/>
      <c r="E50" s="122"/>
      <c r="G50" s="1"/>
      <c r="H50" s="40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1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21"/>
      <c r="C51" s="1"/>
      <c r="D51" s="121"/>
      <c r="E51" s="122"/>
      <c r="G51" s="1"/>
      <c r="H51" s="40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1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21"/>
      <c r="C52" s="1"/>
      <c r="D52" s="121"/>
      <c r="E52" s="122"/>
      <c r="G52" s="1"/>
      <c r="H52" s="40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1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21"/>
      <c r="C53" s="1"/>
      <c r="D53" s="121"/>
      <c r="E53" s="122"/>
      <c r="G53" s="1"/>
      <c r="H53" s="40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1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21"/>
      <c r="C54" s="1"/>
      <c r="D54" s="121"/>
      <c r="E54" s="122"/>
      <c r="G54" s="1"/>
      <c r="H54" s="40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1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21"/>
      <c r="C55" s="1"/>
      <c r="D55" s="121"/>
      <c r="E55" s="122"/>
      <c r="G55" s="1"/>
      <c r="H55" s="40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1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21"/>
      <c r="C56" s="1"/>
      <c r="D56" s="121"/>
      <c r="E56" s="122"/>
      <c r="G56" s="1"/>
      <c r="H56" s="40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1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21"/>
      <c r="C57" s="1"/>
      <c r="D57" s="121"/>
      <c r="E57" s="122"/>
      <c r="G57" s="1"/>
      <c r="H57" s="40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1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21"/>
      <c r="C58" s="1"/>
      <c r="D58" s="121"/>
      <c r="E58" s="122"/>
      <c r="G58" s="1"/>
      <c r="H58" s="40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1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21"/>
      <c r="C59" s="1"/>
      <c r="D59" s="121"/>
      <c r="E59" s="122"/>
      <c r="G59" s="1"/>
      <c r="H59" s="40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1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21"/>
      <c r="C60" s="1"/>
      <c r="D60" s="121"/>
      <c r="E60" s="122"/>
      <c r="G60" s="1"/>
      <c r="H60" s="40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1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21"/>
      <c r="C61" s="1"/>
      <c r="D61" s="121"/>
      <c r="E61" s="122"/>
      <c r="G61" s="1"/>
      <c r="H61" s="40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1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21"/>
      <c r="C62" s="1"/>
      <c r="D62" s="121"/>
      <c r="E62" s="122"/>
      <c r="G62" s="1"/>
      <c r="H62" s="40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1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21"/>
      <c r="C63" s="1"/>
      <c r="D63" s="121"/>
      <c r="E63" s="122"/>
      <c r="G63" s="1"/>
      <c r="H63" s="40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1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21"/>
      <c r="C64" s="1"/>
      <c r="D64" s="121"/>
      <c r="E64" s="122"/>
      <c r="G64" s="1"/>
      <c r="H64" s="40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1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21"/>
      <c r="C65" s="1"/>
      <c r="D65" s="121"/>
      <c r="E65" s="122"/>
      <c r="G65" s="1"/>
      <c r="H65" s="40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1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21"/>
      <c r="C66" s="1"/>
      <c r="D66" s="121"/>
      <c r="E66" s="122"/>
      <c r="G66" s="1"/>
      <c r="H66" s="40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1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21"/>
      <c r="C67" s="1"/>
      <c r="D67" s="121"/>
      <c r="E67" s="122"/>
      <c r="G67" s="1"/>
      <c r="H67" s="40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1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21"/>
      <c r="C68" s="1"/>
      <c r="D68" s="121"/>
      <c r="E68" s="122"/>
      <c r="G68" s="1"/>
      <c r="H68" s="40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1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21"/>
      <c r="C69" s="1"/>
      <c r="D69" s="121"/>
      <c r="E69" s="122"/>
      <c r="G69" s="1"/>
      <c r="H69" s="40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1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21"/>
      <c r="C70" s="1"/>
      <c r="D70" s="121"/>
      <c r="E70" s="122"/>
      <c r="G70" s="1"/>
      <c r="H70" s="40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1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21"/>
      <c r="C71" s="1"/>
      <c r="D71" s="121"/>
      <c r="E71" s="122"/>
      <c r="G71" s="1"/>
      <c r="H71" s="40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1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21"/>
      <c r="C72" s="1"/>
      <c r="D72" s="121"/>
      <c r="E72" s="122"/>
      <c r="G72" s="1"/>
      <c r="H72" s="40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1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21"/>
      <c r="C73" s="1"/>
      <c r="D73" s="121"/>
      <c r="E73" s="122"/>
      <c r="G73" s="1"/>
      <c r="H73" s="40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1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21"/>
      <c r="C74" s="1"/>
      <c r="D74" s="121"/>
      <c r="E74" s="122"/>
      <c r="G74" s="1"/>
      <c r="H74" s="40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1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21"/>
      <c r="C75" s="1"/>
      <c r="D75" s="121"/>
      <c r="E75" s="122"/>
      <c r="G75" s="1"/>
      <c r="H75" s="40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1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21"/>
      <c r="C76" s="1"/>
      <c r="D76" s="121"/>
      <c r="E76" s="122"/>
      <c r="G76" s="1"/>
      <c r="H76" s="40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1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21"/>
      <c r="C77" s="1"/>
      <c r="D77" s="121"/>
      <c r="E77" s="122"/>
      <c r="G77" s="1"/>
      <c r="H77" s="40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1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21"/>
      <c r="C78" s="1"/>
      <c r="D78" s="121"/>
      <c r="E78" s="122"/>
      <c r="G78" s="1"/>
      <c r="H78" s="40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1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21"/>
      <c r="C79" s="1"/>
      <c r="D79" s="121"/>
      <c r="E79" s="122"/>
      <c r="G79" s="1"/>
      <c r="H79" s="40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1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21"/>
      <c r="C80" s="1"/>
      <c r="D80" s="121"/>
      <c r="E80" s="122"/>
      <c r="G80" s="1"/>
      <c r="H80" s="40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1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21"/>
      <c r="C81" s="1"/>
      <c r="D81" s="121"/>
      <c r="E81" s="122"/>
      <c r="G81" s="1"/>
      <c r="H81" s="40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1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21"/>
      <c r="C82" s="1"/>
      <c r="D82" s="121"/>
      <c r="E82" s="122"/>
      <c r="G82" s="1"/>
      <c r="H82" s="40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1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21"/>
      <c r="C83" s="1"/>
      <c r="D83" s="121"/>
      <c r="E83" s="122"/>
      <c r="G83" s="1"/>
      <c r="H83" s="40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1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21"/>
      <c r="C84" s="1"/>
      <c r="D84" s="121"/>
      <c r="E84" s="122"/>
      <c r="G84" s="1"/>
      <c r="H84" s="40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1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21"/>
      <c r="C85" s="1"/>
      <c r="D85" s="121"/>
      <c r="E85" s="122"/>
      <c r="G85" s="1"/>
      <c r="H85" s="40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1"/>
      <c r="X85" s="1"/>
      <c r="Y85" s="87"/>
      <c r="Z85" s="87"/>
      <c r="AA85" s="87"/>
      <c r="AB85" s="87"/>
      <c r="AC85" s="87"/>
      <c r="AD85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2019-07-06T12:48:11Z</dcterms:modified>
</cp:coreProperties>
</file>