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22" i="1" l="1"/>
  <c r="G22" i="1"/>
  <c r="E22" i="1"/>
  <c r="H21" i="1"/>
  <c r="F21" i="1"/>
  <c r="N20" i="1"/>
  <c r="AJ16" i="1"/>
  <c r="AI16" i="1"/>
  <c r="AH16" i="1"/>
  <c r="AG16" i="1"/>
  <c r="AF16" i="1"/>
  <c r="AE16" i="1"/>
  <c r="AC16" i="1"/>
  <c r="H22" i="1" s="1"/>
  <c r="L22" i="1" s="1"/>
  <c r="AB16" i="1"/>
  <c r="AA16" i="1"/>
  <c r="F22" i="1" s="1"/>
  <c r="K22" i="1" s="1"/>
  <c r="Z16" i="1"/>
  <c r="Y16" i="1"/>
  <c r="I21" i="1" s="1"/>
  <c r="X16" i="1"/>
  <c r="W16" i="1"/>
  <c r="G21" i="1" s="1"/>
  <c r="V16" i="1"/>
  <c r="U16" i="1"/>
  <c r="E21" i="1" s="1"/>
  <c r="O16" i="1"/>
  <c r="O20" i="1" s="1"/>
  <c r="O23" i="1" s="1"/>
  <c r="M16" i="1"/>
  <c r="L16" i="1"/>
  <c r="T16" i="1" s="1"/>
  <c r="K16" i="1"/>
  <c r="J16" i="1"/>
  <c r="I16" i="1"/>
  <c r="I20" i="1" s="1"/>
  <c r="H16" i="1"/>
  <c r="H20" i="1" s="1"/>
  <c r="G16" i="1"/>
  <c r="G20" i="1" s="1"/>
  <c r="G23" i="1" s="1"/>
  <c r="F16" i="1"/>
  <c r="F20" i="1" s="1"/>
  <c r="E16" i="1"/>
  <c r="E20" i="1" s="1"/>
  <c r="E23" i="1" s="1"/>
  <c r="T15" i="1"/>
  <c r="T14" i="1"/>
  <c r="T13" i="1"/>
  <c r="T12" i="1"/>
  <c r="T11" i="1"/>
  <c r="I23" i="1" l="1"/>
  <c r="M20" i="1"/>
  <c r="K21" i="1"/>
  <c r="F23" i="1"/>
  <c r="K23" i="1" s="1"/>
  <c r="K20" i="1"/>
  <c r="H23" i="1"/>
  <c r="L23" i="1" s="1"/>
  <c r="L20" i="1"/>
  <c r="L21" i="1"/>
  <c r="M8" i="2"/>
  <c r="I8" i="2"/>
  <c r="H8" i="2"/>
</calcChain>
</file>

<file path=xl/sharedStrings.xml><?xml version="1.0" encoding="utf-8"?>
<sst xmlns="http://schemas.openxmlformats.org/spreadsheetml/2006/main" count="166" uniqueCount="107">
  <si>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</si>
  <si>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</si>
  <si>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</si>
  <si>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</si>
  <si>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</si>
  <si>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</si>
  <si>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</si>
  <si>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</si>
  <si>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</si>
  <si>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</si>
  <si>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</si>
  <si>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</si>
  <si>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</si>
  <si>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</si>
  <si>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</si>
  <si>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</si>
  <si>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</si>
  <si>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</si>
  <si>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</si>
  <si>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</si>
  <si>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</si>
  <si>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</si>
  <si>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</si>
  <si>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</si>
  <si>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</si>
  <si>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</si>
  <si>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</si>
  <si>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</si>
  <si>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</si>
  <si>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</si>
  <si>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</si>
  <si>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</si>
  <si>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</si>
  <si>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</si>
  <si>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</si>
  <si>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</si>
  <si>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</si>
  <si>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</si>
  <si>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</si>
  <si>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9.</t>
  </si>
  <si>
    <t>Virkiä</t>
  </si>
  <si>
    <t>10.</t>
  </si>
  <si>
    <t>uusinta, karsinta</t>
  </si>
  <si>
    <t>6.</t>
  </si>
  <si>
    <t>8.</t>
  </si>
  <si>
    <t>9.-10.</t>
  </si>
  <si>
    <t>5.-6.</t>
  </si>
  <si>
    <t>2.</t>
  </si>
  <si>
    <t>loppusarja</t>
  </si>
  <si>
    <t>1.</t>
  </si>
  <si>
    <t>4.</t>
  </si>
  <si>
    <t>20.4.1955</t>
  </si>
  <si>
    <t>Liisa Koski os. Isoluoma</t>
  </si>
  <si>
    <t>L+T</t>
  </si>
  <si>
    <t>MESTARUUSSARJA</t>
  </si>
  <si>
    <t>5.</t>
  </si>
  <si>
    <t>31.05. 1970  Kiri - Virkiä  4-11</t>
  </si>
  <si>
    <t xml:space="preserve">  15 v   1 kk 11 pv</t>
  </si>
  <si>
    <t>2.  ottelu</t>
  </si>
  <si>
    <t>07.06. 1970  Virkiä - KaKa  6-25</t>
  </si>
  <si>
    <t xml:space="preserve">  15 v   1 kk 18 pv</t>
  </si>
  <si>
    <t>12.09. 1971  Virkiä - KPK  29-5</t>
  </si>
  <si>
    <t>17.  ottelu</t>
  </si>
  <si>
    <t xml:space="preserve">  16 v   4 kk 23 pv</t>
  </si>
  <si>
    <t>26.  ottelu</t>
  </si>
  <si>
    <t>28.07. 1974  Tahko - Virkiä  8-6</t>
  </si>
  <si>
    <t xml:space="preserve">  19 v   3 kk   8 pv</t>
  </si>
  <si>
    <t>URA SM-SARJASSA</t>
  </si>
  <si>
    <t>Virkiä = Lapuan Virkiä  (1907)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</si>
  <si>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</si>
  <si>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</si>
  <si>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</si>
  <si>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</si>
  <si>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</si>
  <si>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</si>
  <si>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</si>
  <si>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</si>
  <si>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</si>
  <si>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</si>
  <si>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</si>
  <si>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</si>
  <si>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</si>
  <si>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</si>
  <si>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27.08. 1975  Hyvinkää</t>
  </si>
  <si>
    <t xml:space="preserve">  6-7</t>
  </si>
  <si>
    <t>Raimo Piuva</t>
  </si>
  <si>
    <t>08.08. 1976  Kannus</t>
  </si>
  <si>
    <t xml:space="preserve">  8-3</t>
  </si>
  <si>
    <t>Länsi</t>
  </si>
  <si>
    <t>3v</t>
  </si>
  <si>
    <t>Paavo Lakaniemi</t>
  </si>
  <si>
    <t>600</t>
  </si>
  <si>
    <t>14.08. 1977  Lapua</t>
  </si>
  <si>
    <t xml:space="preserve">  5-5</t>
  </si>
  <si>
    <t>2k</t>
  </si>
  <si>
    <t>Jussi Ristilä</t>
  </si>
  <si>
    <t>767</t>
  </si>
  <si>
    <t>20 v  4 kk  7 pv</t>
  </si>
  <si>
    <t>08.08. 1981  Lammi</t>
  </si>
  <si>
    <t xml:space="preserve">  9-8</t>
  </si>
  <si>
    <t>3p</t>
  </si>
  <si>
    <t>Matti Vaininen</t>
  </si>
  <si>
    <t>NAISET</t>
  </si>
  <si>
    <t xml:space="preserve"> ITÄ - LÄNSI - KORTTI</t>
  </si>
  <si>
    <t>Etelä</t>
  </si>
  <si>
    <t>1/1</t>
  </si>
  <si>
    <t>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</si>
</sst>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5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1" customWidth="1"/>
    <col min="19" max="19" width="5.7109375" style="80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52</v>
      </c>
      <c r="C1" s="2"/>
      <c r="D1" s="3"/>
      <c r="E1" s="3"/>
      <c r="F1" s="4" t="s">
        <v>51</v>
      </c>
      <c r="G1" s="5"/>
      <c r="H1" s="6"/>
      <c r="I1" s="3"/>
      <c r="J1" s="5"/>
      <c r="K1" s="5"/>
      <c r="L1" s="3"/>
      <c r="M1" s="7"/>
      <c r="N1" s="7"/>
      <c r="O1" s="7"/>
      <c r="P1" s="79"/>
      <c r="Q1" s="79"/>
      <c r="R1" s="7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26</v>
      </c>
      <c r="AF2" s="15"/>
      <c r="AG2" s="15"/>
      <c r="AH2" s="21"/>
      <c r="AI2" s="15"/>
      <c r="AJ2" s="16"/>
      <c r="AK2" s="14" t="s">
        <v>27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53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22</v>
      </c>
      <c r="AH3" s="16" t="s">
        <v>28</v>
      </c>
      <c r="AI3" s="18" t="s">
        <v>29</v>
      </c>
      <c r="AJ3" s="19" t="s">
        <v>30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1970</v>
      </c>
      <c r="C4" s="43" t="s">
        <v>39</v>
      </c>
      <c r="D4" s="11" t="s">
        <v>40</v>
      </c>
      <c r="E4" s="27">
        <v>6</v>
      </c>
      <c r="F4" s="27">
        <v>0</v>
      </c>
      <c r="G4" s="27">
        <v>0</v>
      </c>
      <c r="H4" s="27">
        <v>1</v>
      </c>
      <c r="I4" s="78"/>
      <c r="J4" s="78"/>
      <c r="K4" s="78"/>
      <c r="L4" s="78"/>
      <c r="M4" s="78"/>
      <c r="N4" s="78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22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1971</v>
      </c>
      <c r="C5" s="43" t="s">
        <v>41</v>
      </c>
      <c r="D5" s="11" t="s">
        <v>40</v>
      </c>
      <c r="E5" s="27">
        <v>8</v>
      </c>
      <c r="F5" s="27">
        <v>0</v>
      </c>
      <c r="G5" s="27">
        <v>0</v>
      </c>
      <c r="H5" s="27">
        <v>4</v>
      </c>
      <c r="I5" s="78"/>
      <c r="J5" s="78"/>
      <c r="K5" s="78"/>
      <c r="L5" s="78"/>
      <c r="M5" s="78"/>
      <c r="N5" s="78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>
        <v>3</v>
      </c>
      <c r="AA5" s="28">
        <v>0</v>
      </c>
      <c r="AB5" s="28">
        <v>2</v>
      </c>
      <c r="AC5" s="28">
        <v>3</v>
      </c>
      <c r="AD5" s="28"/>
      <c r="AE5" s="27"/>
      <c r="AF5" s="27"/>
      <c r="AG5" s="27"/>
      <c r="AH5" s="27"/>
      <c r="AI5" s="27"/>
      <c r="AJ5" s="27"/>
      <c r="AK5" s="82" t="s">
        <v>42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1972</v>
      </c>
      <c r="C6" s="43" t="s">
        <v>43</v>
      </c>
      <c r="D6" s="11" t="s">
        <v>40</v>
      </c>
      <c r="E6" s="27">
        <v>9</v>
      </c>
      <c r="F6" s="27">
        <v>0</v>
      </c>
      <c r="G6" s="27">
        <v>2</v>
      </c>
      <c r="H6" s="27">
        <v>3</v>
      </c>
      <c r="I6" s="78"/>
      <c r="J6" s="78"/>
      <c r="K6" s="78"/>
      <c r="L6" s="78"/>
      <c r="M6" s="78"/>
      <c r="N6" s="78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22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1973</v>
      </c>
      <c r="C7" s="43"/>
      <c r="D7" s="11"/>
      <c r="E7" s="27"/>
      <c r="F7" s="27"/>
      <c r="G7" s="27"/>
      <c r="H7" s="27"/>
      <c r="I7" s="78"/>
      <c r="J7" s="78"/>
      <c r="K7" s="78"/>
      <c r="L7" s="78"/>
      <c r="M7" s="78"/>
      <c r="N7" s="78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22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1974</v>
      </c>
      <c r="C8" s="43" t="s">
        <v>44</v>
      </c>
      <c r="D8" s="11" t="s">
        <v>40</v>
      </c>
      <c r="E8" s="27">
        <v>14</v>
      </c>
      <c r="F8" s="27">
        <v>2</v>
      </c>
      <c r="G8" s="27">
        <v>10</v>
      </c>
      <c r="H8" s="27">
        <v>2</v>
      </c>
      <c r="I8" s="78"/>
      <c r="J8" s="78"/>
      <c r="K8" s="78"/>
      <c r="L8" s="78"/>
      <c r="M8" s="78"/>
      <c r="N8" s="78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22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1975</v>
      </c>
      <c r="C9" s="43" t="s">
        <v>45</v>
      </c>
      <c r="D9" s="41" t="s">
        <v>40</v>
      </c>
      <c r="E9" s="27">
        <v>10</v>
      </c>
      <c r="F9" s="27">
        <v>4</v>
      </c>
      <c r="G9" s="27">
        <v>8</v>
      </c>
      <c r="H9" s="27">
        <v>10</v>
      </c>
      <c r="I9" s="78"/>
      <c r="J9" s="78"/>
      <c r="K9" s="78"/>
      <c r="L9" s="78"/>
      <c r="M9" s="78"/>
      <c r="N9" s="78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22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1976</v>
      </c>
      <c r="C10" s="43" t="s">
        <v>46</v>
      </c>
      <c r="D10" s="41" t="s">
        <v>40</v>
      </c>
      <c r="E10" s="27">
        <v>10</v>
      </c>
      <c r="F10" s="27">
        <v>3</v>
      </c>
      <c r="G10" s="27">
        <v>10</v>
      </c>
      <c r="H10" s="27">
        <v>11</v>
      </c>
      <c r="I10" s="78"/>
      <c r="J10" s="78"/>
      <c r="K10" s="78"/>
      <c r="L10" s="78"/>
      <c r="M10" s="78"/>
      <c r="N10" s="78"/>
      <c r="O10" s="25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/>
      <c r="AJ10" s="27"/>
      <c r="AK10" s="22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1977</v>
      </c>
      <c r="C11" s="43" t="s">
        <v>47</v>
      </c>
      <c r="D11" s="11" t="s">
        <v>40</v>
      </c>
      <c r="E11" s="27">
        <v>10</v>
      </c>
      <c r="F11" s="27">
        <v>6</v>
      </c>
      <c r="G11" s="27">
        <v>23</v>
      </c>
      <c r="H11" s="27">
        <v>19</v>
      </c>
      <c r="I11" s="78"/>
      <c r="J11" s="78"/>
      <c r="K11" s="78"/>
      <c r="L11" s="78"/>
      <c r="M11" s="78"/>
      <c r="N11" s="78"/>
      <c r="O11" s="25"/>
      <c r="P11" s="19" t="s">
        <v>50</v>
      </c>
      <c r="Q11" s="19"/>
      <c r="R11" s="19" t="s">
        <v>43</v>
      </c>
      <c r="S11" s="19"/>
      <c r="T11" s="25" t="e">
        <f t="shared" ref="T11:T16" si="0">PRODUCT(L11/S11)</f>
        <v>#DIV/0!</v>
      </c>
      <c r="U11" s="27">
        <v>6</v>
      </c>
      <c r="V11" s="27">
        <v>0</v>
      </c>
      <c r="W11" s="27">
        <v>3</v>
      </c>
      <c r="X11" s="27">
        <v>5</v>
      </c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>
        <v>1</v>
      </c>
      <c r="AJ11" s="27"/>
      <c r="AK11" s="22" t="s">
        <v>48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1978</v>
      </c>
      <c r="C12" s="43" t="s">
        <v>49</v>
      </c>
      <c r="D12" s="11" t="s">
        <v>40</v>
      </c>
      <c r="E12" s="27">
        <v>8</v>
      </c>
      <c r="F12" s="27">
        <v>2</v>
      </c>
      <c r="G12" s="27">
        <v>9</v>
      </c>
      <c r="H12" s="27">
        <v>8</v>
      </c>
      <c r="I12" s="78"/>
      <c r="J12" s="78"/>
      <c r="K12" s="78"/>
      <c r="L12" s="78"/>
      <c r="M12" s="78"/>
      <c r="N12" s="78"/>
      <c r="O12" s="25"/>
      <c r="P12" s="19"/>
      <c r="Q12" s="19"/>
      <c r="R12" s="19"/>
      <c r="S12" s="19"/>
      <c r="T12" s="25" t="e">
        <f t="shared" si="0"/>
        <v>#DIV/0!</v>
      </c>
      <c r="U12" s="27">
        <v>6</v>
      </c>
      <c r="V12" s="27">
        <v>0</v>
      </c>
      <c r="W12" s="27">
        <v>7</v>
      </c>
      <c r="X12" s="27">
        <v>5</v>
      </c>
      <c r="Y12" s="27"/>
      <c r="Z12" s="28"/>
      <c r="AA12" s="28"/>
      <c r="AB12" s="28"/>
      <c r="AC12" s="28"/>
      <c r="AD12" s="28"/>
      <c r="AE12" s="27"/>
      <c r="AF12" s="27"/>
      <c r="AG12" s="27"/>
      <c r="AH12" s="27">
        <v>1</v>
      </c>
      <c r="AI12" s="27"/>
      <c r="AJ12" s="27"/>
      <c r="AK12" s="22" t="s">
        <v>48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1979</v>
      </c>
      <c r="C13" s="43" t="s">
        <v>50</v>
      </c>
      <c r="D13" s="11" t="s">
        <v>40</v>
      </c>
      <c r="E13" s="27">
        <v>10</v>
      </c>
      <c r="F13" s="27">
        <v>3</v>
      </c>
      <c r="G13" s="27">
        <v>16</v>
      </c>
      <c r="H13" s="27">
        <v>16</v>
      </c>
      <c r="I13" s="78"/>
      <c r="J13" s="78"/>
      <c r="K13" s="78"/>
      <c r="L13" s="78"/>
      <c r="M13" s="78"/>
      <c r="N13" s="78"/>
      <c r="O13" s="25"/>
      <c r="P13" s="19" t="s">
        <v>55</v>
      </c>
      <c r="Q13" s="19"/>
      <c r="R13" s="19" t="s">
        <v>43</v>
      </c>
      <c r="S13" s="19"/>
      <c r="T13" s="25" t="e">
        <f t="shared" si="0"/>
        <v>#DIV/0!</v>
      </c>
      <c r="U13" s="27">
        <v>6</v>
      </c>
      <c r="V13" s="27">
        <v>2</v>
      </c>
      <c r="W13" s="27">
        <v>12</v>
      </c>
      <c r="X13" s="27">
        <v>8</v>
      </c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22" t="s">
        <v>48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1980</v>
      </c>
      <c r="C14" s="43" t="s">
        <v>50</v>
      </c>
      <c r="D14" s="41" t="s">
        <v>40</v>
      </c>
      <c r="E14" s="27">
        <v>6</v>
      </c>
      <c r="F14" s="27">
        <v>0</v>
      </c>
      <c r="G14" s="27">
        <v>9</v>
      </c>
      <c r="H14" s="27">
        <v>1</v>
      </c>
      <c r="I14" s="78"/>
      <c r="J14" s="78"/>
      <c r="K14" s="78"/>
      <c r="L14" s="78"/>
      <c r="M14" s="78"/>
      <c r="N14" s="78"/>
      <c r="O14" s="25"/>
      <c r="P14" s="19"/>
      <c r="Q14" s="19"/>
      <c r="R14" s="19"/>
      <c r="S14" s="19"/>
      <c r="T14" s="25" t="e">
        <f t="shared" si="0"/>
        <v>#DIV/0!</v>
      </c>
      <c r="U14" s="27">
        <v>6</v>
      </c>
      <c r="V14" s="27">
        <v>0</v>
      </c>
      <c r="W14" s="27">
        <v>1</v>
      </c>
      <c r="X14" s="27">
        <v>1</v>
      </c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22" t="s">
        <v>48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1981</v>
      </c>
      <c r="C15" s="43" t="s">
        <v>47</v>
      </c>
      <c r="D15" s="41" t="s">
        <v>40</v>
      </c>
      <c r="E15" s="27">
        <v>16</v>
      </c>
      <c r="F15" s="27">
        <v>1</v>
      </c>
      <c r="G15" s="27">
        <v>21</v>
      </c>
      <c r="H15" s="27">
        <v>20</v>
      </c>
      <c r="I15" s="27">
        <v>95</v>
      </c>
      <c r="J15" s="27">
        <v>14</v>
      </c>
      <c r="K15" s="27">
        <v>22</v>
      </c>
      <c r="L15" s="27">
        <v>37</v>
      </c>
      <c r="M15" s="27">
        <v>22</v>
      </c>
      <c r="N15" s="30">
        <v>0.70399999999999996</v>
      </c>
      <c r="O15" s="25"/>
      <c r="P15" s="19"/>
      <c r="Q15" s="19"/>
      <c r="R15" s="19"/>
      <c r="S15" s="19" t="s">
        <v>41</v>
      </c>
      <c r="T15" s="25" t="e">
        <f t="shared" si="0"/>
        <v>#VALUE!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/>
      <c r="AI15" s="27">
        <v>1</v>
      </c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1">SUM(E4:E15)</f>
        <v>107</v>
      </c>
      <c r="F16" s="19">
        <f t="shared" si="1"/>
        <v>21</v>
      </c>
      <c r="G16" s="19">
        <f t="shared" si="1"/>
        <v>108</v>
      </c>
      <c r="H16" s="19">
        <f t="shared" si="1"/>
        <v>95</v>
      </c>
      <c r="I16" s="19">
        <f t="shared" si="1"/>
        <v>95</v>
      </c>
      <c r="J16" s="19">
        <f t="shared" si="1"/>
        <v>14</v>
      </c>
      <c r="K16" s="19">
        <f t="shared" si="1"/>
        <v>22</v>
      </c>
      <c r="L16" s="19">
        <f t="shared" si="1"/>
        <v>37</v>
      </c>
      <c r="M16" s="19">
        <f t="shared" si="1"/>
        <v>22</v>
      </c>
      <c r="N16" s="31">
        <v>0.70399999999999996</v>
      </c>
      <c r="O16" s="32">
        <f>SUM(O14:O15)</f>
        <v>0</v>
      </c>
      <c r="P16" s="19"/>
      <c r="Q16" s="19"/>
      <c r="R16" s="19"/>
      <c r="S16" s="19"/>
      <c r="T16" s="25" t="e">
        <f t="shared" si="0"/>
        <v>#DIV/0!</v>
      </c>
      <c r="U16" s="19">
        <f t="shared" ref="U16:AJ16" si="2">SUM(U4:U15)</f>
        <v>24</v>
      </c>
      <c r="V16" s="19">
        <f t="shared" si="2"/>
        <v>2</v>
      </c>
      <c r="W16" s="19">
        <f t="shared" si="2"/>
        <v>23</v>
      </c>
      <c r="X16" s="19">
        <f t="shared" si="2"/>
        <v>19</v>
      </c>
      <c r="Y16" s="19">
        <f t="shared" si="2"/>
        <v>0</v>
      </c>
      <c r="Z16" s="19">
        <f t="shared" si="2"/>
        <v>3</v>
      </c>
      <c r="AA16" s="19">
        <f t="shared" si="2"/>
        <v>0</v>
      </c>
      <c r="AB16" s="19">
        <f t="shared" si="2"/>
        <v>2</v>
      </c>
      <c r="AC16" s="19">
        <f t="shared" si="2"/>
        <v>3</v>
      </c>
      <c r="AD16" s="19"/>
      <c r="AE16" s="19">
        <f t="shared" si="2"/>
        <v>4</v>
      </c>
      <c r="AF16" s="19">
        <f t="shared" si="2"/>
        <v>0</v>
      </c>
      <c r="AG16" s="19">
        <f t="shared" si="2"/>
        <v>0</v>
      </c>
      <c r="AH16" s="19">
        <f t="shared" si="2"/>
        <v>1</v>
      </c>
      <c r="AI16" s="19">
        <f t="shared" si="2"/>
        <v>2</v>
      </c>
      <c r="AJ16" s="19">
        <f t="shared" si="2"/>
        <v>0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v>570.29999999999995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67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23</v>
      </c>
      <c r="L19" s="19" t="s">
        <v>24</v>
      </c>
      <c r="M19" s="19" t="s">
        <v>25</v>
      </c>
      <c r="N19" s="31" t="s">
        <v>36</v>
      </c>
      <c r="O19" s="25"/>
      <c r="P19" s="41" t="s">
        <v>31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42"/>
      <c r="AD19" s="13"/>
      <c r="AE19" s="13"/>
      <c r="AF19" s="13"/>
      <c r="AG19" s="13"/>
      <c r="AH19" s="13"/>
      <c r="AI19" s="13"/>
      <c r="AJ19" s="13"/>
      <c r="AK19" s="43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15</v>
      </c>
      <c r="C20" s="13"/>
      <c r="D20" s="44"/>
      <c r="E20" s="27">
        <f>PRODUCT(E16)</f>
        <v>107</v>
      </c>
      <c r="F20" s="27">
        <f>PRODUCT(F16)</f>
        <v>21</v>
      </c>
      <c r="G20" s="27">
        <f>PRODUCT(G16)</f>
        <v>108</v>
      </c>
      <c r="H20" s="27">
        <f>PRODUCT(H16)</f>
        <v>95</v>
      </c>
      <c r="I20" s="27">
        <f>PRODUCT(I16)</f>
        <v>95</v>
      </c>
      <c r="J20" s="1"/>
      <c r="K20" s="45">
        <f>PRODUCT((F20+G20)/E20)</f>
        <v>1.205607476635514</v>
      </c>
      <c r="L20" s="45">
        <f>PRODUCT(H20/E20)</f>
        <v>0.88785046728971961</v>
      </c>
      <c r="M20" s="45">
        <f>PRODUCT(I20/16)</f>
        <v>5.9375</v>
      </c>
      <c r="N20" s="30">
        <f>PRODUCT(N16)</f>
        <v>0.70399999999999996</v>
      </c>
      <c r="O20" s="25">
        <f>PRODUCT(O16)</f>
        <v>0</v>
      </c>
      <c r="P20" s="46" t="s">
        <v>32</v>
      </c>
      <c r="Q20" s="47"/>
      <c r="R20" s="47"/>
      <c r="S20" s="48" t="s">
        <v>56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9" t="s">
        <v>37</v>
      </c>
      <c r="AE20" s="48"/>
      <c r="AF20" s="48" t="s">
        <v>57</v>
      </c>
      <c r="AG20" s="48"/>
      <c r="AH20" s="48"/>
      <c r="AI20" s="48"/>
      <c r="AJ20" s="49"/>
      <c r="AK20" s="50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1" t="s">
        <v>16</v>
      </c>
      <c r="C21" s="52"/>
      <c r="D21" s="53"/>
      <c r="E21" s="27">
        <f>PRODUCT(U16)</f>
        <v>24</v>
      </c>
      <c r="F21" s="27">
        <f>PRODUCT(V16)</f>
        <v>2</v>
      </c>
      <c r="G21" s="27">
        <f>PRODUCT(W16)</f>
        <v>23</v>
      </c>
      <c r="H21" s="27">
        <f>PRODUCT(X16)</f>
        <v>19</v>
      </c>
      <c r="I21" s="27">
        <f>PRODUCT(Y16)</f>
        <v>0</v>
      </c>
      <c r="J21" s="1"/>
      <c r="K21" s="45">
        <f>PRODUCT((F21+G21)/E21)</f>
        <v>1.0416666666666667</v>
      </c>
      <c r="L21" s="45">
        <f>PRODUCT(H21/E21)</f>
        <v>0.79166666666666663</v>
      </c>
      <c r="M21" s="45"/>
      <c r="N21" s="30"/>
      <c r="O21" s="25"/>
      <c r="P21" s="54" t="s">
        <v>33</v>
      </c>
      <c r="Q21" s="55"/>
      <c r="R21" s="55"/>
      <c r="S21" s="56" t="s">
        <v>61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 t="s">
        <v>62</v>
      </c>
      <c r="AE21" s="56"/>
      <c r="AF21" s="56" t="s">
        <v>63</v>
      </c>
      <c r="AG21" s="56"/>
      <c r="AH21" s="56"/>
      <c r="AI21" s="56"/>
      <c r="AJ21" s="57"/>
      <c r="AK21" s="58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9" t="s">
        <v>17</v>
      </c>
      <c r="C22" s="60"/>
      <c r="D22" s="61"/>
      <c r="E22" s="28">
        <f>PRODUCT(Z16)</f>
        <v>3</v>
      </c>
      <c r="F22" s="28">
        <f>PRODUCT(AA16)</f>
        <v>0</v>
      </c>
      <c r="G22" s="28">
        <f>PRODUCT(AB16)</f>
        <v>2</v>
      </c>
      <c r="H22" s="28">
        <f>PRODUCT(AC16)</f>
        <v>3</v>
      </c>
      <c r="I22" s="28">
        <f>PRODUCT(AD16)</f>
        <v>0</v>
      </c>
      <c r="J22" s="1"/>
      <c r="K22" s="62">
        <f>PRODUCT((F22+G22)/E22)</f>
        <v>0.66666666666666663</v>
      </c>
      <c r="L22" s="62">
        <f>PRODUCT(H22/E22)</f>
        <v>1</v>
      </c>
      <c r="M22" s="62"/>
      <c r="N22" s="63"/>
      <c r="O22" s="25"/>
      <c r="P22" s="54" t="s">
        <v>34</v>
      </c>
      <c r="Q22" s="55"/>
      <c r="R22" s="55"/>
      <c r="S22" s="56" t="s">
        <v>59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58</v>
      </c>
      <c r="AE22" s="56"/>
      <c r="AF22" s="56" t="s">
        <v>60</v>
      </c>
      <c r="AG22" s="56"/>
      <c r="AH22" s="56"/>
      <c r="AI22" s="56"/>
      <c r="AJ22" s="57"/>
      <c r="AK22" s="5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64" t="s">
        <v>18</v>
      </c>
      <c r="C23" s="65"/>
      <c r="D23" s="66"/>
      <c r="E23" s="19">
        <f>SUM(E20:E22)</f>
        <v>134</v>
      </c>
      <c r="F23" s="19">
        <f>SUM(F20:F22)</f>
        <v>23</v>
      </c>
      <c r="G23" s="19">
        <f>SUM(G20:G22)</f>
        <v>133</v>
      </c>
      <c r="H23" s="19">
        <f>SUM(H20:H22)</f>
        <v>117</v>
      </c>
      <c r="I23" s="19">
        <f>SUM(I20:I22)</f>
        <v>95</v>
      </c>
      <c r="J23" s="1"/>
      <c r="K23" s="67">
        <f>PRODUCT((F23+G23)/E23)</f>
        <v>1.164179104477612</v>
      </c>
      <c r="L23" s="67">
        <f>PRODUCT(H23/E23)</f>
        <v>0.87313432835820892</v>
      </c>
      <c r="M23" s="67">
        <v>5.94</v>
      </c>
      <c r="N23" s="31">
        <v>0.70399999999999996</v>
      </c>
      <c r="O23" s="25">
        <f>SUM(O20:O22)</f>
        <v>0</v>
      </c>
      <c r="P23" s="68" t="s">
        <v>35</v>
      </c>
      <c r="Q23" s="69"/>
      <c r="R23" s="69"/>
      <c r="S23" s="70" t="s">
        <v>65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 t="s">
        <v>64</v>
      </c>
      <c r="AE23" s="70"/>
      <c r="AF23" s="70" t="s">
        <v>66</v>
      </c>
      <c r="AG23" s="70"/>
      <c r="AH23" s="70"/>
      <c r="AI23" s="70"/>
      <c r="AJ23" s="71"/>
      <c r="AK23" s="72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38</v>
      </c>
      <c r="C25" s="1"/>
      <c r="D25" s="1" t="s">
        <v>68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4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3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75"/>
      <c r="AN37" s="75"/>
      <c r="AO37" s="75"/>
      <c r="AP37" s="75"/>
      <c r="AQ37" s="75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73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75"/>
      <c r="AN38" s="75"/>
      <c r="AO38" s="75"/>
      <c r="AP38" s="75"/>
      <c r="AQ38" s="75"/>
    </row>
    <row r="39" spans="1:43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73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76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73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17.5703125" style="80" customWidth="1"/>
    <col min="4" max="4" width="10.5703125" style="125" customWidth="1"/>
    <col min="5" max="5" width="10.28515625" style="125" customWidth="1"/>
    <col min="6" max="6" width="0.7109375" style="37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80" customWidth="1"/>
    <col min="22" max="22" width="11" style="80" customWidth="1"/>
    <col min="23" max="23" width="24.140625" style="125" customWidth="1"/>
    <col min="24" max="24" width="9.42578125" style="80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6" t="s">
        <v>103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52</v>
      </c>
      <c r="C2" s="4" t="s">
        <v>51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3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102</v>
      </c>
      <c r="C3" s="23" t="s">
        <v>69</v>
      </c>
      <c r="D3" s="90" t="s">
        <v>70</v>
      </c>
      <c r="E3" s="91" t="s">
        <v>1</v>
      </c>
      <c r="F3" s="25"/>
      <c r="G3" s="92" t="s">
        <v>71</v>
      </c>
      <c r="H3" s="93" t="s">
        <v>72</v>
      </c>
      <c r="I3" s="93" t="s">
        <v>29</v>
      </c>
      <c r="J3" s="18" t="s">
        <v>73</v>
      </c>
      <c r="K3" s="94" t="s">
        <v>74</v>
      </c>
      <c r="L3" s="94" t="s">
        <v>75</v>
      </c>
      <c r="M3" s="92" t="s">
        <v>76</v>
      </c>
      <c r="N3" s="92" t="s">
        <v>28</v>
      </c>
      <c r="O3" s="93" t="s">
        <v>77</v>
      </c>
      <c r="P3" s="92" t="s">
        <v>72</v>
      </c>
      <c r="Q3" s="92" t="s">
        <v>3</v>
      </c>
      <c r="R3" s="92">
        <v>1</v>
      </c>
      <c r="S3" s="92">
        <v>2</v>
      </c>
      <c r="T3" s="92">
        <v>3</v>
      </c>
      <c r="U3" s="92" t="s">
        <v>78</v>
      </c>
      <c r="V3" s="18" t="s">
        <v>19</v>
      </c>
      <c r="W3" s="17" t="s">
        <v>79</v>
      </c>
      <c r="X3" s="17" t="s">
        <v>80</v>
      </c>
      <c r="Y3" s="86"/>
      <c r="Z3" s="86"/>
      <c r="AA3" s="86"/>
      <c r="AB3" s="86"/>
      <c r="AC3" s="86"/>
      <c r="AD3" s="86"/>
    </row>
    <row r="4" spans="1:30" x14ac:dyDescent="0.25">
      <c r="A4" s="127"/>
      <c r="B4" s="137" t="s">
        <v>83</v>
      </c>
      <c r="C4" s="96" t="s">
        <v>84</v>
      </c>
      <c r="D4" s="95" t="s">
        <v>104</v>
      </c>
      <c r="E4" s="97" t="s">
        <v>40</v>
      </c>
      <c r="F4" s="138"/>
      <c r="G4" s="98"/>
      <c r="H4" s="99"/>
      <c r="I4" s="98">
        <v>1</v>
      </c>
      <c r="J4" s="100"/>
      <c r="K4" s="100" t="s">
        <v>81</v>
      </c>
      <c r="L4" s="100"/>
      <c r="M4" s="100">
        <v>1</v>
      </c>
      <c r="N4" s="98"/>
      <c r="O4" s="99"/>
      <c r="P4" s="98"/>
      <c r="Q4" s="139"/>
      <c r="R4" s="139"/>
      <c r="S4" s="139"/>
      <c r="T4" s="139"/>
      <c r="U4" s="139"/>
      <c r="V4" s="101"/>
      <c r="W4" s="96" t="s">
        <v>85</v>
      </c>
      <c r="X4" s="102"/>
      <c r="Y4" s="86"/>
      <c r="Z4" s="86"/>
      <c r="AA4" s="86"/>
      <c r="AB4" s="86"/>
      <c r="AC4" s="86"/>
      <c r="AD4" s="86"/>
    </row>
    <row r="5" spans="1:30" x14ac:dyDescent="0.25">
      <c r="A5" s="127"/>
      <c r="B5" s="140" t="s">
        <v>86</v>
      </c>
      <c r="C5" s="128" t="s">
        <v>87</v>
      </c>
      <c r="D5" s="129" t="s">
        <v>88</v>
      </c>
      <c r="E5" s="130" t="s">
        <v>40</v>
      </c>
      <c r="F5" s="138"/>
      <c r="G5" s="131"/>
      <c r="H5" s="132"/>
      <c r="I5" s="131">
        <v>1</v>
      </c>
      <c r="J5" s="133" t="s">
        <v>89</v>
      </c>
      <c r="K5" s="133">
        <v>9</v>
      </c>
      <c r="L5" s="133"/>
      <c r="M5" s="133">
        <v>1</v>
      </c>
      <c r="N5" s="131"/>
      <c r="O5" s="132"/>
      <c r="P5" s="131"/>
      <c r="Q5" s="141"/>
      <c r="R5" s="141"/>
      <c r="S5" s="141"/>
      <c r="T5" s="141"/>
      <c r="U5" s="141"/>
      <c r="V5" s="134"/>
      <c r="W5" s="128" t="s">
        <v>90</v>
      </c>
      <c r="X5" s="135" t="s">
        <v>91</v>
      </c>
      <c r="Y5" s="86"/>
      <c r="Z5" s="86"/>
      <c r="AA5" s="86"/>
      <c r="AB5" s="86"/>
      <c r="AC5" s="86"/>
      <c r="AD5" s="86"/>
    </row>
    <row r="6" spans="1:30" x14ac:dyDescent="0.25">
      <c r="A6" s="127"/>
      <c r="B6" s="140" t="s">
        <v>92</v>
      </c>
      <c r="C6" s="128" t="s">
        <v>93</v>
      </c>
      <c r="D6" s="129" t="s">
        <v>88</v>
      </c>
      <c r="E6" s="130" t="s">
        <v>40</v>
      </c>
      <c r="F6" s="138"/>
      <c r="G6" s="131"/>
      <c r="H6" s="132">
        <v>1</v>
      </c>
      <c r="I6" s="131"/>
      <c r="J6" s="133" t="s">
        <v>94</v>
      </c>
      <c r="K6" s="133">
        <v>5</v>
      </c>
      <c r="L6" s="133"/>
      <c r="M6" s="133">
        <v>1</v>
      </c>
      <c r="N6" s="131"/>
      <c r="O6" s="132"/>
      <c r="P6" s="131"/>
      <c r="Q6" s="141"/>
      <c r="R6" s="141"/>
      <c r="S6" s="141"/>
      <c r="T6" s="141"/>
      <c r="U6" s="141"/>
      <c r="V6" s="134"/>
      <c r="W6" s="128" t="s">
        <v>95</v>
      </c>
      <c r="X6" s="135" t="s">
        <v>96</v>
      </c>
      <c r="Y6" s="86"/>
      <c r="Z6" s="86"/>
      <c r="AA6" s="86"/>
      <c r="AB6" s="86"/>
      <c r="AC6" s="86"/>
      <c r="AD6" s="86"/>
    </row>
    <row r="7" spans="1:30" x14ac:dyDescent="0.25">
      <c r="A7" s="127"/>
      <c r="B7" s="140" t="s">
        <v>98</v>
      </c>
      <c r="C7" s="128" t="s">
        <v>99</v>
      </c>
      <c r="D7" s="129" t="s">
        <v>88</v>
      </c>
      <c r="E7" s="130" t="s">
        <v>40</v>
      </c>
      <c r="F7" s="138"/>
      <c r="G7" s="131"/>
      <c r="H7" s="132"/>
      <c r="I7" s="131">
        <v>1</v>
      </c>
      <c r="J7" s="133" t="s">
        <v>100</v>
      </c>
      <c r="K7" s="133">
        <v>5</v>
      </c>
      <c r="L7" s="133"/>
      <c r="M7" s="133">
        <v>1</v>
      </c>
      <c r="N7" s="131"/>
      <c r="O7" s="132"/>
      <c r="P7" s="131">
        <v>2</v>
      </c>
      <c r="Q7" s="141" t="s">
        <v>105</v>
      </c>
      <c r="R7" s="141" t="s">
        <v>105</v>
      </c>
      <c r="S7" s="141"/>
      <c r="T7" s="141"/>
      <c r="U7" s="141"/>
      <c r="V7" s="134">
        <v>1</v>
      </c>
      <c r="W7" s="128" t="s">
        <v>101</v>
      </c>
      <c r="X7" s="135" t="s">
        <v>106</v>
      </c>
      <c r="Y7" s="86"/>
      <c r="Z7" s="86"/>
      <c r="AA7" s="86"/>
      <c r="AB7" s="86"/>
      <c r="AC7" s="86"/>
      <c r="AD7" s="86"/>
    </row>
    <row r="8" spans="1:30" x14ac:dyDescent="0.25">
      <c r="A8" s="24"/>
      <c r="B8" s="23" t="s">
        <v>9</v>
      </c>
      <c r="C8" s="18"/>
      <c r="D8" s="17"/>
      <c r="E8" s="103"/>
      <c r="F8" s="104"/>
      <c r="G8" s="19"/>
      <c r="H8" s="19">
        <f>SUM(H4:H7)</f>
        <v>1</v>
      </c>
      <c r="I8" s="19">
        <f>SUM(I4:I7)</f>
        <v>3</v>
      </c>
      <c r="J8" s="18"/>
      <c r="K8" s="18"/>
      <c r="L8" s="18"/>
      <c r="M8" s="19">
        <f t="shared" ref="M8:U8" si="0">SUM(M4:M7)</f>
        <v>4</v>
      </c>
      <c r="N8" s="19"/>
      <c r="O8" s="19"/>
      <c r="P8" s="19">
        <v>2</v>
      </c>
      <c r="Q8" s="19" t="s">
        <v>105</v>
      </c>
      <c r="R8" s="19" t="s">
        <v>105</v>
      </c>
      <c r="S8" s="19"/>
      <c r="T8" s="19"/>
      <c r="U8" s="19"/>
      <c r="V8" s="31">
        <v>1</v>
      </c>
      <c r="W8" s="105"/>
      <c r="X8" s="106"/>
      <c r="Y8" s="86"/>
      <c r="Z8" s="86"/>
      <c r="AA8" s="86"/>
      <c r="AB8" s="86"/>
      <c r="AC8" s="86"/>
      <c r="AD8" s="86"/>
    </row>
    <row r="9" spans="1:30" x14ac:dyDescent="0.25">
      <c r="A9" s="24"/>
      <c r="B9" s="107" t="s">
        <v>82</v>
      </c>
      <c r="C9" s="108" t="s">
        <v>97</v>
      </c>
      <c r="D9" s="109"/>
      <c r="E9" s="110"/>
      <c r="F9" s="111"/>
      <c r="G9" s="112"/>
      <c r="H9" s="112"/>
      <c r="I9" s="112"/>
      <c r="J9" s="113"/>
      <c r="K9" s="113"/>
      <c r="L9" s="113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09"/>
      <c r="X9" s="114"/>
      <c r="Y9" s="86"/>
      <c r="Z9" s="86"/>
      <c r="AA9" s="86"/>
      <c r="AB9" s="86"/>
      <c r="AC9" s="86"/>
      <c r="AD9" s="86"/>
    </row>
    <row r="10" spans="1:30" x14ac:dyDescent="0.25">
      <c r="A10" s="24"/>
      <c r="B10" s="115"/>
      <c r="C10" s="116"/>
      <c r="D10" s="116"/>
      <c r="E10" s="117"/>
      <c r="F10" s="117"/>
      <c r="G10" s="118"/>
      <c r="H10" s="119"/>
      <c r="I10" s="117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20"/>
      <c r="Y10" s="86"/>
      <c r="Z10" s="86"/>
      <c r="AA10" s="86"/>
      <c r="AB10" s="86"/>
      <c r="AC10" s="86"/>
      <c r="AD10" s="86"/>
    </row>
    <row r="11" spans="1:30" x14ac:dyDescent="0.25">
      <c r="A11" s="24"/>
      <c r="B11" s="121"/>
      <c r="C11" s="1"/>
      <c r="D11" s="121"/>
      <c r="E11" s="12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1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21"/>
      <c r="C12" s="1"/>
      <c r="D12" s="121"/>
      <c r="E12" s="12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1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21"/>
      <c r="C13" s="1"/>
      <c r="D13" s="121"/>
      <c r="E13" s="12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1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21"/>
      <c r="C14" s="1"/>
      <c r="D14" s="121"/>
      <c r="E14" s="12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1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21"/>
      <c r="C15" s="1"/>
      <c r="D15" s="121"/>
      <c r="E15" s="12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1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21"/>
      <c r="C16" s="1"/>
      <c r="D16" s="121"/>
      <c r="E16" s="12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1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1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1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1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1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1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1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1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1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1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1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1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1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1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1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1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1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1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1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1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1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1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1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1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1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1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1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1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1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1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1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1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1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1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1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1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1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1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1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1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1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1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1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1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1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1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1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1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1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1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21"/>
      <c r="C86" s="1"/>
      <c r="D86" s="121"/>
      <c r="E86" s="122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1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21"/>
      <c r="C87" s="1"/>
      <c r="D87" s="121"/>
      <c r="E87" s="122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1"/>
      <c r="X87" s="1"/>
      <c r="Y87" s="86"/>
      <c r="Z87" s="86"/>
      <c r="AA87" s="86"/>
      <c r="AB87" s="86"/>
      <c r="AC87" s="86"/>
      <c r="AD87" s="86"/>
    </row>
    <row r="88" spans="1:30" x14ac:dyDescent="0.25">
      <c r="A88" s="24"/>
      <c r="B88" s="121"/>
      <c r="C88" s="1"/>
      <c r="D88" s="121"/>
      <c r="E88" s="122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1"/>
      <c r="X88" s="1"/>
      <c r="Y88" s="86"/>
      <c r="Z88" s="86"/>
      <c r="AA88" s="86"/>
      <c r="AB88" s="86"/>
      <c r="AC88" s="86"/>
      <c r="AD88" s="86"/>
    </row>
    <row r="89" spans="1:30" x14ac:dyDescent="0.25">
      <c r="A89" s="24"/>
      <c r="B89" s="121"/>
      <c r="C89" s="1"/>
      <c r="D89" s="121"/>
      <c r="E89" s="122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21"/>
      <c r="X89" s="1"/>
      <c r="Y89" s="86"/>
      <c r="Z89" s="86"/>
      <c r="AA89" s="86"/>
      <c r="AB89" s="86"/>
      <c r="AC89" s="86"/>
      <c r="AD89" s="86"/>
    </row>
  </sheetData>
  <sortState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2019-01-23T22:55:17Z</dcterms:modified>
</cp:coreProperties>
</file>