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9" i="1" l="1"/>
  <c r="O13" i="1" s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H9" i="1"/>
  <c r="G9" i="1"/>
  <c r="G13" i="1" s="1"/>
  <c r="F9" i="1"/>
  <c r="E9" i="1"/>
  <c r="F13" i="1" l="1"/>
  <c r="D10" i="1"/>
  <c r="E13" i="1"/>
  <c r="E16" i="1" s="1"/>
  <c r="G16" i="1"/>
  <c r="F16" i="1"/>
  <c r="H13" i="1"/>
  <c r="H16" i="1" s="1"/>
  <c r="N9" i="1"/>
  <c r="N13" i="1" s="1"/>
  <c r="I13" i="1"/>
  <c r="K13" i="1" l="1"/>
  <c r="L16" i="1"/>
  <c r="K16" i="1"/>
  <c r="L13" i="1"/>
  <c r="I16" i="1"/>
  <c r="M13" i="1"/>
  <c r="M16" i="1" l="1"/>
  <c r="N16" i="1"/>
</calcChain>
</file>

<file path=xl/sharedStrings.xml><?xml version="1.0" encoding="utf-8"?>
<sst xmlns="http://schemas.openxmlformats.org/spreadsheetml/2006/main" count="79" uniqueCount="57">
  <si>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</si>
  <si>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</si>
  <si>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</si>
  <si>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</si>
  <si>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</si>
  <si>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</si>
  <si>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</si>
  <si>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</si>
  <si>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</si>
  <si>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</si>
  <si>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</si>
  <si>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</si>
  <si>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</si>
  <si>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</si>
  <si>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</si>
  <si>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</si>
  <si>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</si>
  <si>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</si>
  <si>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</si>
  <si>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</si>
  <si>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</si>
  <si>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</si>
  <si>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</si>
  <si>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</si>
  <si>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</si>
  <si>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</si>
  <si>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</si>
  <si>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</si>
  <si>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</si>
  <si>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</si>
  <si>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</si>
  <si>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</si>
  <si>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</si>
  <si>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</si>
  <si>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</si>
  <si>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</si>
  <si>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</si>
  <si>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</si>
  <si>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</si>
  <si>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 xml:space="preserve">Lyöty </t>
  </si>
  <si>
    <t xml:space="preserve">Tuotu </t>
  </si>
  <si>
    <t>LaVe</t>
  </si>
  <si>
    <t>LaVe = Lappajärven Veikot  (1911)</t>
  </si>
  <si>
    <t>Kiia Korpi</t>
  </si>
  <si>
    <t>4.5.1999   Ylihärmä</t>
  </si>
  <si>
    <t>YPJ = Ylihärmän Pesis-Junkkarit  (1996),  kasvattajaseura</t>
  </si>
  <si>
    <t>ViVe</t>
  </si>
  <si>
    <t>Virkiä  2</t>
  </si>
  <si>
    <t>YPJ</t>
  </si>
  <si>
    <t>Virkiä = Lapuan Virkiä  (1907)</t>
  </si>
  <si>
    <t>ViVe = Vimpelin Veto  (1934)</t>
  </si>
  <si>
    <t>12.05. 2019  LaVe - Virkiä  0-2  (1-6, 0-7)</t>
  </si>
  <si>
    <t>8.  ottelu</t>
  </si>
  <si>
    <t>12.06. 2019  Pesä Ysit - LaVe  1-0  (8-2, 5-5)</t>
  </si>
  <si>
    <t xml:space="preserve"> 20 v   0 kk   8 pv</t>
  </si>
  <si>
    <t xml:space="preserve"> 20 v   1 kk   8 pv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</si>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</sst>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0" customWidth="1"/>
    <col min="4" max="4" width="12.7109375" style="71" customWidth="1"/>
    <col min="5" max="12" width="5.7109375" style="71" customWidth="1"/>
    <col min="13" max="13" width="6.28515625" style="71" customWidth="1"/>
    <col min="14" max="14" width="8.28515625" style="71" customWidth="1"/>
    <col min="15" max="15" width="0.5703125" style="71" customWidth="1"/>
    <col min="16" max="23" width="5.7109375" style="71" customWidth="1"/>
    <col min="24" max="27" width="5.7109375" style="25" customWidth="1"/>
    <col min="28" max="28" width="5.7109375" style="72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3">
        <v>2016</v>
      </c>
      <c r="C4" s="73"/>
      <c r="D4" s="74" t="s">
        <v>48</v>
      </c>
      <c r="E4" s="73"/>
      <c r="F4" s="75" t="s">
        <v>38</v>
      </c>
      <c r="G4" s="76"/>
      <c r="H4" s="77"/>
      <c r="I4" s="73"/>
      <c r="J4" s="73"/>
      <c r="K4" s="73"/>
      <c r="L4" s="73"/>
      <c r="M4" s="73"/>
      <c r="N4" s="78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3">
        <v>2017</v>
      </c>
      <c r="C5" s="73"/>
      <c r="D5" s="74" t="s">
        <v>47</v>
      </c>
      <c r="E5" s="73"/>
      <c r="F5" s="75" t="s">
        <v>38</v>
      </c>
      <c r="G5" s="76"/>
      <c r="H5" s="77"/>
      <c r="I5" s="73"/>
      <c r="J5" s="73"/>
      <c r="K5" s="73"/>
      <c r="L5" s="73"/>
      <c r="M5" s="73"/>
      <c r="N5" s="78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3">
        <v>2018</v>
      </c>
      <c r="C6" s="73"/>
      <c r="D6" s="74" t="s">
        <v>47</v>
      </c>
      <c r="E6" s="73"/>
      <c r="F6" s="75" t="s">
        <v>38</v>
      </c>
      <c r="G6" s="76"/>
      <c r="H6" s="77"/>
      <c r="I6" s="73"/>
      <c r="J6" s="73"/>
      <c r="K6" s="73"/>
      <c r="L6" s="73"/>
      <c r="M6" s="73"/>
      <c r="N6" s="78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3">
        <v>2019</v>
      </c>
      <c r="C7" s="73"/>
      <c r="D7" s="74" t="s">
        <v>46</v>
      </c>
      <c r="E7" s="73"/>
      <c r="F7" s="75" t="s">
        <v>38</v>
      </c>
      <c r="G7" s="76"/>
      <c r="H7" s="77"/>
      <c r="I7" s="73"/>
      <c r="J7" s="73"/>
      <c r="K7" s="73"/>
      <c r="L7" s="73"/>
      <c r="M7" s="73"/>
      <c r="N7" s="78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2019</v>
      </c>
      <c r="C8" s="26" t="s">
        <v>56</v>
      </c>
      <c r="D8" s="28" t="s">
        <v>41</v>
      </c>
      <c r="E8" s="26">
        <v>13</v>
      </c>
      <c r="F8" s="26">
        <v>0</v>
      </c>
      <c r="G8" s="26">
        <v>2</v>
      </c>
      <c r="H8" s="41">
        <v>0</v>
      </c>
      <c r="I8" s="26">
        <v>13</v>
      </c>
      <c r="J8" s="26">
        <v>7</v>
      </c>
      <c r="K8" s="26">
        <v>2</v>
      </c>
      <c r="L8" s="26">
        <v>2</v>
      </c>
      <c r="M8" s="26">
        <v>2</v>
      </c>
      <c r="N8" s="29">
        <v>0.30232558139534882</v>
      </c>
      <c r="O8" s="24">
        <v>43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6" t="s">
        <v>9</v>
      </c>
      <c r="C9" s="17"/>
      <c r="D9" s="15"/>
      <c r="E9" s="18">
        <f t="shared" ref="E9:M9" si="0">SUM(E4:E8)</f>
        <v>13</v>
      </c>
      <c r="F9" s="18">
        <f t="shared" si="0"/>
        <v>0</v>
      </c>
      <c r="G9" s="18">
        <f t="shared" si="0"/>
        <v>2</v>
      </c>
      <c r="H9" s="18">
        <f t="shared" si="0"/>
        <v>0</v>
      </c>
      <c r="I9" s="18">
        <f t="shared" si="0"/>
        <v>13</v>
      </c>
      <c r="J9" s="18">
        <f t="shared" si="0"/>
        <v>7</v>
      </c>
      <c r="K9" s="18">
        <f t="shared" si="0"/>
        <v>2</v>
      </c>
      <c r="L9" s="18">
        <f t="shared" si="0"/>
        <v>2</v>
      </c>
      <c r="M9" s="18">
        <f t="shared" si="0"/>
        <v>2</v>
      </c>
      <c r="N9" s="30">
        <f>PRODUCT(I9/O9)</f>
        <v>0.30232558139534882</v>
      </c>
      <c r="O9" s="31">
        <f t="shared" ref="O9:AE9" si="1">SUM(O4:O8)</f>
        <v>43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8" t="s">
        <v>2</v>
      </c>
      <c r="C10" s="32"/>
      <c r="D10" s="33">
        <f>SUM(F9:H9)+((I9-F9-G9)/3)+(E9/3)+(Z9*25)+(AA9*25)+(AB9*10)+(AC9*25)+(AD9*20)+(AE9*15)</f>
        <v>10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4"/>
      <c r="AC10" s="1"/>
      <c r="AD10" s="35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16</v>
      </c>
      <c r="C12" s="38"/>
      <c r="D12" s="38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0" t="s">
        <v>35</v>
      </c>
      <c r="O12" s="24"/>
      <c r="P12" s="39" t="s">
        <v>32</v>
      </c>
      <c r="Q12" s="12"/>
      <c r="R12" s="12"/>
      <c r="S12" s="12"/>
      <c r="T12" s="40"/>
      <c r="U12" s="40"/>
      <c r="V12" s="40"/>
      <c r="W12" s="40"/>
      <c r="X12" s="40"/>
      <c r="Y12" s="12"/>
      <c r="Z12" s="12"/>
      <c r="AA12" s="12"/>
      <c r="AB12" s="11"/>
      <c r="AC12" s="12"/>
      <c r="AD12" s="12"/>
      <c r="AE12" s="42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9" t="s">
        <v>17</v>
      </c>
      <c r="C13" s="12"/>
      <c r="D13" s="42"/>
      <c r="E13" s="26">
        <f>PRODUCT(E9)</f>
        <v>13</v>
      </c>
      <c r="F13" s="26">
        <f>PRODUCT(F9)</f>
        <v>0</v>
      </c>
      <c r="G13" s="26">
        <f>PRODUCT(G9)</f>
        <v>2</v>
      </c>
      <c r="H13" s="26">
        <f>PRODUCT(H9)</f>
        <v>0</v>
      </c>
      <c r="I13" s="26">
        <f>PRODUCT(I9)</f>
        <v>13</v>
      </c>
      <c r="J13" s="1"/>
      <c r="K13" s="43">
        <f>PRODUCT((F13+G13)/E13)</f>
        <v>0.15384615384615385</v>
      </c>
      <c r="L13" s="43">
        <f>PRODUCT(H13/E13)</f>
        <v>0</v>
      </c>
      <c r="M13" s="43">
        <f>PRODUCT(I13/E13)</f>
        <v>1</v>
      </c>
      <c r="N13" s="29">
        <f>PRODUCT(N9)</f>
        <v>0.30232558139534882</v>
      </c>
      <c r="O13" s="24">
        <f>PRODUCT(O9)</f>
        <v>43</v>
      </c>
      <c r="P13" s="44" t="s">
        <v>33</v>
      </c>
      <c r="Q13" s="45"/>
      <c r="R13" s="52" t="s">
        <v>51</v>
      </c>
      <c r="S13" s="52"/>
      <c r="T13" s="52"/>
      <c r="U13" s="52"/>
      <c r="V13" s="52"/>
      <c r="W13" s="52"/>
      <c r="X13" s="52"/>
      <c r="Y13" s="52"/>
      <c r="Z13" s="52"/>
      <c r="AA13" s="53" t="s">
        <v>36</v>
      </c>
      <c r="AB13" s="53"/>
      <c r="AC13" s="79" t="s">
        <v>54</v>
      </c>
      <c r="AD13" s="53"/>
      <c r="AE13" s="80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6" t="s">
        <v>18</v>
      </c>
      <c r="C14" s="47"/>
      <c r="D14" s="48"/>
      <c r="E14" s="26"/>
      <c r="F14" s="26"/>
      <c r="G14" s="26"/>
      <c r="H14" s="26"/>
      <c r="I14" s="26"/>
      <c r="J14" s="1"/>
      <c r="K14" s="43"/>
      <c r="L14" s="43"/>
      <c r="M14" s="43"/>
      <c r="N14" s="29"/>
      <c r="O14" s="49"/>
      <c r="P14" s="50" t="s">
        <v>39</v>
      </c>
      <c r="Q14" s="51"/>
      <c r="R14" s="52" t="s">
        <v>53</v>
      </c>
      <c r="S14" s="52"/>
      <c r="T14" s="52"/>
      <c r="U14" s="52"/>
      <c r="V14" s="52"/>
      <c r="W14" s="52"/>
      <c r="X14" s="52"/>
      <c r="Y14" s="52"/>
      <c r="Z14" s="52"/>
      <c r="AA14" s="53" t="s">
        <v>52</v>
      </c>
      <c r="AB14" s="53"/>
      <c r="AC14" s="79" t="s">
        <v>55</v>
      </c>
      <c r="AD14" s="53"/>
      <c r="AE14" s="8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4" t="s">
        <v>19</v>
      </c>
      <c r="C15" s="55"/>
      <c r="D15" s="56"/>
      <c r="E15" s="27"/>
      <c r="F15" s="27"/>
      <c r="G15" s="27"/>
      <c r="H15" s="27"/>
      <c r="I15" s="27"/>
      <c r="J15" s="1"/>
      <c r="K15" s="57"/>
      <c r="L15" s="57"/>
      <c r="M15" s="57"/>
      <c r="N15" s="58"/>
      <c r="O15" s="24"/>
      <c r="P15" s="50" t="s">
        <v>40</v>
      </c>
      <c r="Q15" s="51"/>
      <c r="R15" s="51"/>
      <c r="S15" s="52"/>
      <c r="T15" s="52"/>
      <c r="U15" s="52"/>
      <c r="V15" s="52"/>
      <c r="W15" s="52"/>
      <c r="X15" s="52"/>
      <c r="Y15" s="52"/>
      <c r="Z15" s="52"/>
      <c r="AA15" s="52"/>
      <c r="AB15" s="53"/>
      <c r="AC15" s="53"/>
      <c r="AD15" s="53"/>
      <c r="AE15" s="80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59" t="s">
        <v>20</v>
      </c>
      <c r="C16" s="60"/>
      <c r="D16" s="61"/>
      <c r="E16" s="18">
        <f>SUM(E13:E15)</f>
        <v>13</v>
      </c>
      <c r="F16" s="18">
        <f>SUM(F13:F15)</f>
        <v>0</v>
      </c>
      <c r="G16" s="18">
        <f>SUM(G13:G15)</f>
        <v>2</v>
      </c>
      <c r="H16" s="18">
        <f>SUM(H13:H15)</f>
        <v>0</v>
      </c>
      <c r="I16" s="18">
        <f>SUM(I13:I15)</f>
        <v>13</v>
      </c>
      <c r="J16" s="1"/>
      <c r="K16" s="62">
        <f>PRODUCT((F16+G16)/E16)</f>
        <v>0.15384615384615385</v>
      </c>
      <c r="L16" s="62">
        <f>PRODUCT(H16/E16)</f>
        <v>0</v>
      </c>
      <c r="M16" s="62">
        <f>PRODUCT(I16/E16)</f>
        <v>1</v>
      </c>
      <c r="N16" s="30">
        <f>PRODUCT(I16/O16)</f>
        <v>0.30232558139534882</v>
      </c>
      <c r="O16" s="24">
        <f>SUM(O13:O15)</f>
        <v>43</v>
      </c>
      <c r="P16" s="63" t="s">
        <v>34</v>
      </c>
      <c r="Q16" s="64"/>
      <c r="R16" s="64"/>
      <c r="S16" s="65"/>
      <c r="T16" s="65"/>
      <c r="U16" s="65"/>
      <c r="V16" s="65"/>
      <c r="W16" s="65"/>
      <c r="X16" s="65"/>
      <c r="Y16" s="65"/>
      <c r="Z16" s="65"/>
      <c r="AA16" s="65"/>
      <c r="AB16" s="66"/>
      <c r="AC16" s="65"/>
      <c r="AD16" s="67"/>
      <c r="AE16" s="8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37"/>
      <c r="R17" s="1"/>
      <c r="S17" s="1"/>
      <c r="T17" s="24"/>
      <c r="U17" s="24"/>
      <c r="V17" s="68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 t="s">
        <v>37</v>
      </c>
      <c r="C18" s="1"/>
      <c r="D18" s="1" t="s">
        <v>45</v>
      </c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68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 t="s">
        <v>49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68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 t="s">
        <v>50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68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42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4"/>
      <c r="U21" s="24"/>
      <c r="V21" s="68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4"/>
      <c r="U22" s="24"/>
      <c r="V22" s="68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69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6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4"/>
      <c r="U24" s="24"/>
      <c r="V24" s="68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6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68"/>
      <c r="W25" s="1"/>
      <c r="X25" s="24"/>
      <c r="Y25" s="24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68"/>
      <c r="W26" s="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68"/>
      <c r="W27" s="1"/>
      <c r="X27" s="24"/>
      <c r="Y27" s="24"/>
      <c r="Z27" s="24"/>
      <c r="AA27" s="24"/>
      <c r="AB27" s="24"/>
      <c r="AC27" s="24"/>
      <c r="AD27" s="24"/>
      <c r="AE27" s="24"/>
      <c r="AF27" s="8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O28" s="24"/>
      <c r="P28" s="1"/>
      <c r="Q28" s="37"/>
      <c r="R28" s="1"/>
      <c r="S28" s="1"/>
      <c r="T28" s="24"/>
      <c r="U28" s="24"/>
      <c r="V28" s="68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6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4"/>
      <c r="U29" s="24"/>
      <c r="V29" s="68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68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68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68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68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68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68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68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68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68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68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68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68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68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68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68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68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68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68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68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68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68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68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68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68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68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68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68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68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68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68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68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68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68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68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68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68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68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68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9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68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9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68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9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68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9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68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9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68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9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68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9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68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9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68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9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68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9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68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9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68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9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68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9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68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9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68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9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68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9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68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9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68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9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68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9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68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9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68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9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68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9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68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9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68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9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68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9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68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9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68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9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68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9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68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9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68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9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68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9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68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9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68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9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68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9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68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9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68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9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68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9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68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9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68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9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68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9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68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9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68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9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68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9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68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9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68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9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68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9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68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9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68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9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68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9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68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9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68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9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68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9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68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9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68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9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68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9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68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9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68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9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68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9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68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9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68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9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68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9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68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9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68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9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68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9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68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9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68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9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68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9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68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9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68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9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68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9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68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9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68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9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68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9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68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9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68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9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68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9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68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9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68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9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68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9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68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9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68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9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68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9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68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9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68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69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68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69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68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69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68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69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68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69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68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69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68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69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68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69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68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69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68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69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68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69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68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69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68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69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68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69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68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69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68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69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68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69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68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69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68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69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68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69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68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</sheetData>
  <sortState ref="D17:I18">
    <sortCondition descending="1" ref="D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2019-09-01T21:22:59Z</dcterms:modified>
</cp:coreProperties>
</file>