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9" i="1" l="1"/>
  <c r="AI9" i="1"/>
  <c r="AH9" i="1"/>
  <c r="AG9" i="1"/>
  <c r="AF9" i="1"/>
  <c r="AE9" i="1"/>
  <c r="AD9" i="1"/>
  <c r="AC9" i="1"/>
  <c r="AB9" i="1"/>
  <c r="AA9" i="1"/>
  <c r="Z9" i="1"/>
  <c r="Y9" i="1"/>
  <c r="I14" i="1" s="1"/>
  <c r="N14" i="1" s="1"/>
  <c r="X9" i="1"/>
  <c r="H14" i="1" s="1"/>
  <c r="W9" i="1"/>
  <c r="G14" i="1" s="1"/>
  <c r="V9" i="1"/>
  <c r="F14" i="1" s="1"/>
  <c r="U9" i="1"/>
  <c r="E14" i="1" s="1"/>
  <c r="O9" i="1"/>
  <c r="M9" i="1"/>
  <c r="L9" i="1"/>
  <c r="K9" i="1"/>
  <c r="J9" i="1"/>
  <c r="I9" i="1"/>
  <c r="H9" i="1"/>
  <c r="G9" i="1"/>
  <c r="F9" i="1"/>
  <c r="E9" i="1"/>
  <c r="L14" i="1" l="1"/>
  <c r="M14" i="1"/>
  <c r="K14" i="1"/>
  <c r="I13" i="1"/>
  <c r="H13" i="1"/>
  <c r="G13" i="1"/>
  <c r="F13" i="1"/>
  <c r="E13" i="1"/>
  <c r="D10" i="1" l="1"/>
  <c r="G16" i="1"/>
  <c r="F16" i="1"/>
  <c r="E16" i="1"/>
  <c r="K13" i="1"/>
  <c r="I16" i="1"/>
  <c r="M13" i="1"/>
  <c r="H16" i="1"/>
  <c r="L13" i="1"/>
  <c r="N9" i="1"/>
  <c r="N13" i="1" s="1"/>
  <c r="O13" i="1"/>
  <c r="K16" i="1" l="1"/>
  <c r="L16" i="1"/>
  <c r="M16" i="1"/>
  <c r="O16" i="1"/>
  <c r="N16" i="1" s="1"/>
</calcChain>
</file>

<file path=xl/sharedStrings.xml><?xml version="1.0" encoding="utf-8"?>
<sst xmlns="http://schemas.openxmlformats.org/spreadsheetml/2006/main" count="145" uniqueCount="98">
  <si>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</si>
  <si>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</si>
  <si>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</si>
  <si>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</si>
  <si>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</si>
  <si>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</si>
  <si>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</si>
  <si>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</si>
  <si>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</si>
  <si>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</si>
  <si>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</si>
  <si>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</si>
  <si>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</si>
  <si>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</si>
  <si>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</si>
  <si>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</si>
  <si>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</si>
  <si>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</si>
  <si>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</si>
  <si>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</si>
  <si>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</si>
  <si>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</si>
  <si>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</si>
  <si>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</si>
  <si>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</si>
  <si>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</si>
  <si>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</si>
  <si>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</si>
  <si>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</si>
  <si>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</si>
  <si>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</si>
  <si>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</si>
  <si>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</si>
  <si>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</si>
  <si>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</si>
  <si>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</si>
  <si>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Manse PP = Manse PP Edustus, Tampere  (2015)</t>
  </si>
  <si>
    <t>Manse PP</t>
  </si>
  <si>
    <t>1.</t>
  </si>
  <si>
    <t>Senni Korhonen</t>
  </si>
  <si>
    <t>3.12.2000   Janakkala</t>
  </si>
  <si>
    <t>Jana = Janakkalan Jana  (1929),  kasvattajaseura</t>
  </si>
  <si>
    <t>12.07. 2017  Manse PP - KeKi  2-0  (5-2, 4-1)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</si>
  <si>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</si>
  <si>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</si>
  <si>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</si>
  <si>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</si>
  <si>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</si>
  <si>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</si>
  <si>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</si>
  <si>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</si>
  <si>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</si>
  <si>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</si>
  <si>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</si>
  <si>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</si>
  <si>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</si>
  <si>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</si>
  <si>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</si>
  <si>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2017  Imatra</t>
  </si>
  <si>
    <t xml:space="preserve">  1-2  (2-2, 2-2, 0-1)</t>
  </si>
  <si>
    <t>Paukku</t>
  </si>
  <si>
    <t>3v</t>
  </si>
  <si>
    <t>2/7</t>
  </si>
  <si>
    <t>1/3</t>
  </si>
  <si>
    <t>0/1</t>
  </si>
  <si>
    <t>Jukka-Pekka Tanskanen</t>
  </si>
  <si>
    <t>ykköspesis</t>
  </si>
  <si>
    <t>Jana</t>
  </si>
  <si>
    <t>9.  ottelu</t>
  </si>
  <si>
    <t>25.05. 2018  Virkiä - Manse PP  0-1  (1-2, 4-4)</t>
  </si>
  <si>
    <t xml:space="preserve">  17 v   5 kk 22 pv</t>
  </si>
  <si>
    <t xml:space="preserve">  16 v   7 kk   9 pv</t>
  </si>
  <si>
    <t>30.06. 2018  Joensuu</t>
  </si>
  <si>
    <t>Joni Järvinen</t>
  </si>
  <si>
    <t>23.  ottelu</t>
  </si>
  <si>
    <t>21.07. 2018  Manse PP - Pesäkarhut  1-2  (12-1, 4-8, 1-1, 0-2)</t>
  </si>
  <si>
    <t xml:space="preserve">  1-2  (2-3, 2-0, 0-1)</t>
  </si>
  <si>
    <t>2/3</t>
  </si>
  <si>
    <t>1/1</t>
  </si>
  <si>
    <t>1/2</t>
  </si>
  <si>
    <t>2.</t>
  </si>
  <si>
    <t>Räpsä</t>
  </si>
  <si>
    <t>Jussi Frantsila</t>
  </si>
  <si>
    <t>06.07. 2019  Seinäjoki</t>
  </si>
  <si>
    <t>L+T</t>
  </si>
  <si>
    <t xml:space="preserve">Lyöty </t>
  </si>
  <si>
    <t xml:space="preserve">Tuotu </t>
  </si>
  <si>
    <t xml:space="preserve">      Arvo-ottelut ja mitalit</t>
  </si>
  <si>
    <t xml:space="preserve">  0-1  (4-4, 0-4)</t>
  </si>
  <si>
    <t>s</t>
  </si>
  <si>
    <t>2/5</t>
  </si>
  <si>
    <t>6/15</t>
  </si>
  <si>
    <t>3/6</t>
  </si>
  <si>
    <t>1/4</t>
  </si>
  <si>
    <t>4.</t>
  </si>
  <si>
    <t>KeKi</t>
  </si>
  <si>
    <t>KeKi = Kempeleen Kiri  (1915)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</si>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</sst>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7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42578125" style="60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9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87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2017</v>
      </c>
      <c r="C4" s="26" t="s">
        <v>38</v>
      </c>
      <c r="D4" s="27" t="s">
        <v>37</v>
      </c>
      <c r="E4" s="26">
        <v>4</v>
      </c>
      <c r="F4" s="26">
        <v>0</v>
      </c>
      <c r="G4" s="26">
        <v>0</v>
      </c>
      <c r="H4" s="26">
        <v>1</v>
      </c>
      <c r="I4" s="26">
        <v>3</v>
      </c>
      <c r="J4" s="26">
        <v>2</v>
      </c>
      <c r="K4" s="26">
        <v>1</v>
      </c>
      <c r="L4" s="26">
        <v>0</v>
      </c>
      <c r="M4" s="26">
        <v>0</v>
      </c>
      <c r="N4" s="28">
        <v>0.214</v>
      </c>
      <c r="O4" s="29">
        <v>14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91">
        <v>2018</v>
      </c>
      <c r="C5" s="91"/>
      <c r="D5" s="92" t="s">
        <v>67</v>
      </c>
      <c r="E5" s="91"/>
      <c r="F5" s="93" t="s">
        <v>66</v>
      </c>
      <c r="G5" s="94"/>
      <c r="H5" s="64"/>
      <c r="I5" s="91"/>
      <c r="J5" s="91"/>
      <c r="K5" s="91"/>
      <c r="L5" s="91"/>
      <c r="M5" s="91"/>
      <c r="N5" s="95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2018</v>
      </c>
      <c r="C6" s="26" t="s">
        <v>80</v>
      </c>
      <c r="D6" s="27" t="s">
        <v>37</v>
      </c>
      <c r="E6" s="26">
        <v>24</v>
      </c>
      <c r="F6" s="26">
        <v>1</v>
      </c>
      <c r="G6" s="26">
        <v>4</v>
      </c>
      <c r="H6" s="26">
        <v>10</v>
      </c>
      <c r="I6" s="26">
        <v>35</v>
      </c>
      <c r="J6" s="26">
        <v>18</v>
      </c>
      <c r="K6" s="26">
        <v>5</v>
      </c>
      <c r="L6" s="26">
        <v>7</v>
      </c>
      <c r="M6" s="26">
        <v>5</v>
      </c>
      <c r="N6" s="28">
        <v>0.34310000000000002</v>
      </c>
      <c r="O6" s="29">
        <v>102</v>
      </c>
      <c r="P6" s="18"/>
      <c r="Q6" s="18"/>
      <c r="R6" s="18"/>
      <c r="S6" s="18"/>
      <c r="T6" s="24"/>
      <c r="U6" s="26">
        <v>10</v>
      </c>
      <c r="V6" s="26">
        <v>0</v>
      </c>
      <c r="W6" s="26">
        <v>2</v>
      </c>
      <c r="X6" s="26">
        <v>1</v>
      </c>
      <c r="Y6" s="26">
        <v>15</v>
      </c>
      <c r="Z6" s="30"/>
      <c r="AA6" s="30"/>
      <c r="AB6" s="30"/>
      <c r="AC6" s="30"/>
      <c r="AD6" s="30"/>
      <c r="AE6" s="26"/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94</v>
      </c>
      <c r="D7" s="27" t="s">
        <v>37</v>
      </c>
      <c r="E7" s="26">
        <v>22</v>
      </c>
      <c r="F7" s="26">
        <v>0</v>
      </c>
      <c r="G7" s="26">
        <v>1</v>
      </c>
      <c r="H7" s="26">
        <v>6</v>
      </c>
      <c r="I7" s="26">
        <v>37</v>
      </c>
      <c r="J7" s="26">
        <v>17</v>
      </c>
      <c r="K7" s="26">
        <v>10</v>
      </c>
      <c r="L7" s="26">
        <v>9</v>
      </c>
      <c r="M7" s="26">
        <v>1</v>
      </c>
      <c r="N7" s="28">
        <v>0.38541666666666669</v>
      </c>
      <c r="O7" s="29">
        <v>96</v>
      </c>
      <c r="P7" s="18"/>
      <c r="Q7" s="18"/>
      <c r="R7" s="18"/>
      <c r="S7" s="18"/>
      <c r="T7" s="24"/>
      <c r="U7" s="26">
        <v>9</v>
      </c>
      <c r="V7" s="26">
        <v>0</v>
      </c>
      <c r="W7" s="26">
        <v>1</v>
      </c>
      <c r="X7" s="26">
        <v>1</v>
      </c>
      <c r="Y7" s="26">
        <v>11</v>
      </c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97</v>
      </c>
      <c r="D8" s="27" t="s">
        <v>95</v>
      </c>
      <c r="E8" s="26">
        <v>20</v>
      </c>
      <c r="F8" s="26">
        <v>0</v>
      </c>
      <c r="G8" s="26">
        <v>2</v>
      </c>
      <c r="H8" s="26">
        <v>10</v>
      </c>
      <c r="I8" s="26">
        <v>64</v>
      </c>
      <c r="J8" s="26">
        <v>2</v>
      </c>
      <c r="K8" s="26">
        <v>26</v>
      </c>
      <c r="L8" s="26">
        <v>34</v>
      </c>
      <c r="M8" s="26">
        <v>2</v>
      </c>
      <c r="N8" s="28">
        <v>0.59799999999999998</v>
      </c>
      <c r="O8" s="29">
        <v>107</v>
      </c>
      <c r="P8" s="18"/>
      <c r="Q8" s="18"/>
      <c r="R8" s="18"/>
      <c r="S8" s="18"/>
      <c r="T8" s="24"/>
      <c r="U8" s="26">
        <v>2</v>
      </c>
      <c r="V8" s="26">
        <v>0</v>
      </c>
      <c r="W8" s="26">
        <v>0</v>
      </c>
      <c r="X8" s="26">
        <v>1</v>
      </c>
      <c r="Y8" s="26">
        <v>6</v>
      </c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70</v>
      </c>
      <c r="F9" s="18">
        <f t="shared" ref="F9:O9" si="0">SUM(F4:F8)</f>
        <v>1</v>
      </c>
      <c r="G9" s="18">
        <f t="shared" si="0"/>
        <v>7</v>
      </c>
      <c r="H9" s="18">
        <f t="shared" si="0"/>
        <v>27</v>
      </c>
      <c r="I9" s="18">
        <f t="shared" si="0"/>
        <v>139</v>
      </c>
      <c r="J9" s="18">
        <f t="shared" si="0"/>
        <v>39</v>
      </c>
      <c r="K9" s="18">
        <f t="shared" si="0"/>
        <v>42</v>
      </c>
      <c r="L9" s="18">
        <f t="shared" si="0"/>
        <v>50</v>
      </c>
      <c r="M9" s="18">
        <f t="shared" si="0"/>
        <v>8</v>
      </c>
      <c r="N9" s="31">
        <f>PRODUCT(I9/O9)</f>
        <v>0.43573667711598746</v>
      </c>
      <c r="O9" s="32">
        <f t="shared" si="0"/>
        <v>319</v>
      </c>
      <c r="P9" s="18"/>
      <c r="Q9" s="18"/>
      <c r="R9" s="18"/>
      <c r="S9" s="18"/>
      <c r="T9" s="32"/>
      <c r="U9" s="18">
        <f t="shared" ref="U9" si="1">SUM(U4:U8)</f>
        <v>21</v>
      </c>
      <c r="V9" s="18">
        <f t="shared" ref="V9" si="2">SUM(V4:V8)</f>
        <v>0</v>
      </c>
      <c r="W9" s="18">
        <f t="shared" ref="W9" si="3">SUM(W4:W8)</f>
        <v>3</v>
      </c>
      <c r="X9" s="18">
        <f t="shared" ref="X9" si="4">SUM(X4:X8)</f>
        <v>3</v>
      </c>
      <c r="Y9" s="18">
        <f t="shared" ref="Y9" si="5">SUM(Y4:Y8)</f>
        <v>32</v>
      </c>
      <c r="Z9" s="18">
        <f t="shared" ref="Z9" si="6">SUM(Z4:Z8)</f>
        <v>0</v>
      </c>
      <c r="AA9" s="18">
        <f t="shared" ref="AA9" si="7">SUM(AA4:AA8)</f>
        <v>0</v>
      </c>
      <c r="AB9" s="18">
        <f t="shared" ref="AB9" si="8">SUM(AB4:AB8)</f>
        <v>0</v>
      </c>
      <c r="AC9" s="18">
        <f t="shared" ref="AC9" si="9">SUM(AC4:AC8)</f>
        <v>0</v>
      </c>
      <c r="AD9" s="18">
        <f t="shared" ref="AD9" si="10">SUM(AD4:AD8)</f>
        <v>0</v>
      </c>
      <c r="AE9" s="18">
        <f t="shared" ref="AE9" si="11">SUM(AE4:AE8)</f>
        <v>0</v>
      </c>
      <c r="AF9" s="18">
        <f t="shared" ref="AF9" si="12">SUM(AF4:AF8)</f>
        <v>0</v>
      </c>
      <c r="AG9" s="18">
        <f t="shared" ref="AG9" si="13">SUM(AG4:AG8)</f>
        <v>0</v>
      </c>
      <c r="AH9" s="18">
        <f t="shared" ref="AH9" si="14">SUM(AH4:AH8)</f>
        <v>1</v>
      </c>
      <c r="AI9" s="18">
        <f t="shared" ref="AI9" si="15">SUM(AI4:AI8)</f>
        <v>1</v>
      </c>
      <c r="AJ9" s="18">
        <f t="shared" ref="AJ9" si="16">SUM(AJ4:AJ8)</f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7" t="s">
        <v>2</v>
      </c>
      <c r="C10" s="33"/>
      <c r="D10" s="34">
        <f>SUM(F9:H9)+((I9-F9-G9)/3)+(E9/3)+(AE9*25)+(AF9*25)+(AG9*10)+(AH9*25)+(AI9*20)+(AJ9*15)-25</f>
        <v>122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37"/>
      <c r="Q11" s="37"/>
      <c r="R11" s="37"/>
      <c r="S11" s="37"/>
      <c r="T11" s="37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1" t="s">
        <v>21</v>
      </c>
      <c r="O12" s="24"/>
      <c r="P12" s="40" t="s">
        <v>31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43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0" t="s">
        <v>17</v>
      </c>
      <c r="C13" s="12"/>
      <c r="D13" s="43"/>
      <c r="E13" s="26">
        <f>PRODUCT(E9)</f>
        <v>70</v>
      </c>
      <c r="F13" s="26">
        <f>PRODUCT(F9)</f>
        <v>1</v>
      </c>
      <c r="G13" s="26">
        <f>PRODUCT(G9)</f>
        <v>7</v>
      </c>
      <c r="H13" s="26">
        <f>PRODUCT(H9)</f>
        <v>27</v>
      </c>
      <c r="I13" s="26">
        <f>PRODUCT(I9)</f>
        <v>139</v>
      </c>
      <c r="J13" s="1"/>
      <c r="K13" s="44">
        <f>PRODUCT((F13+G13)/E13)</f>
        <v>0.11428571428571428</v>
      </c>
      <c r="L13" s="44">
        <f>PRODUCT(H13/E13)</f>
        <v>0.38571428571428573</v>
      </c>
      <c r="M13" s="44">
        <f>PRODUCT(I13/E13)</f>
        <v>1.9857142857142858</v>
      </c>
      <c r="N13" s="45">
        <f>PRODUCT(N9)</f>
        <v>0.43573667711598746</v>
      </c>
      <c r="O13" s="24">
        <f>PRODUCT(O9)</f>
        <v>319</v>
      </c>
      <c r="P13" s="110" t="s">
        <v>32</v>
      </c>
      <c r="Q13" s="111"/>
      <c r="R13" s="112" t="s">
        <v>42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3"/>
      <c r="AD13" s="113" t="s">
        <v>33</v>
      </c>
      <c r="AE13" s="112"/>
      <c r="AF13" s="114" t="s">
        <v>71</v>
      </c>
      <c r="AG13" s="113"/>
      <c r="AH13" s="112"/>
      <c r="AI13" s="112"/>
      <c r="AJ13" s="114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6" t="s">
        <v>18</v>
      </c>
      <c r="C14" s="47"/>
      <c r="D14" s="48"/>
      <c r="E14" s="26">
        <f>SUM(U9)</f>
        <v>21</v>
      </c>
      <c r="F14" s="26">
        <f t="shared" ref="F14:I14" si="17">SUM(V9)</f>
        <v>0</v>
      </c>
      <c r="G14" s="26">
        <f t="shared" si="17"/>
        <v>3</v>
      </c>
      <c r="H14" s="26">
        <f t="shared" si="17"/>
        <v>3</v>
      </c>
      <c r="I14" s="26">
        <f t="shared" si="17"/>
        <v>32</v>
      </c>
      <c r="J14" s="1"/>
      <c r="K14" s="44">
        <f>PRODUCT((F14+G14)/E14)</f>
        <v>0.14285714285714285</v>
      </c>
      <c r="L14" s="44">
        <f>PRODUCT(H14/E14)</f>
        <v>0.14285714285714285</v>
      </c>
      <c r="M14" s="44">
        <f>PRODUCT(I14/E14)</f>
        <v>1.5238095238095237</v>
      </c>
      <c r="N14" s="28">
        <f>PRODUCT(I14/O14)</f>
        <v>0.33333333333333331</v>
      </c>
      <c r="O14" s="29">
        <v>96</v>
      </c>
      <c r="P14" s="115" t="s">
        <v>85</v>
      </c>
      <c r="Q14" s="116"/>
      <c r="R14" s="117" t="s">
        <v>69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118" t="s">
        <v>68</v>
      </c>
      <c r="AE14" s="117"/>
      <c r="AF14" s="119" t="s">
        <v>70</v>
      </c>
      <c r="AG14" s="118"/>
      <c r="AH14" s="117"/>
      <c r="AI14" s="117"/>
      <c r="AJ14" s="119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9" t="s">
        <v>19</v>
      </c>
      <c r="C15" s="50"/>
      <c r="D15" s="51"/>
      <c r="E15" s="30"/>
      <c r="F15" s="30"/>
      <c r="G15" s="30"/>
      <c r="H15" s="30"/>
      <c r="I15" s="30"/>
      <c r="J15" s="1"/>
      <c r="K15" s="52"/>
      <c r="L15" s="52"/>
      <c r="M15" s="52"/>
      <c r="N15" s="53"/>
      <c r="O15" s="24"/>
      <c r="P15" s="115" t="s">
        <v>86</v>
      </c>
      <c r="Q15" s="116"/>
      <c r="R15" s="117" t="s">
        <v>42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118" t="s">
        <v>33</v>
      </c>
      <c r="AE15" s="117"/>
      <c r="AF15" s="119" t="s">
        <v>71</v>
      </c>
      <c r="AG15" s="118"/>
      <c r="AH15" s="117"/>
      <c r="AI15" s="117"/>
      <c r="AJ15" s="11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4" t="s">
        <v>20</v>
      </c>
      <c r="C16" s="55"/>
      <c r="D16" s="56"/>
      <c r="E16" s="18">
        <f>SUM(E13:E15)</f>
        <v>91</v>
      </c>
      <c r="F16" s="18">
        <f>SUM(F13:F15)</f>
        <v>1</v>
      </c>
      <c r="G16" s="18">
        <f>SUM(G13:G15)</f>
        <v>10</v>
      </c>
      <c r="H16" s="18">
        <f>SUM(H13:H15)</f>
        <v>30</v>
      </c>
      <c r="I16" s="18">
        <f>SUM(I13:I15)</f>
        <v>171</v>
      </c>
      <c r="J16" s="1"/>
      <c r="K16" s="57">
        <f>PRODUCT((F16+G16)/E16)</f>
        <v>0.12087912087912088</v>
      </c>
      <c r="L16" s="57">
        <f>PRODUCT(H16/E16)</f>
        <v>0.32967032967032966</v>
      </c>
      <c r="M16" s="57">
        <f>PRODUCT(I16/E16)</f>
        <v>1.8791208791208791</v>
      </c>
      <c r="N16" s="31">
        <f>PRODUCT(I16/O16)</f>
        <v>0.41204819277108434</v>
      </c>
      <c r="O16" s="24">
        <f>SUM(O13:O15)</f>
        <v>415</v>
      </c>
      <c r="P16" s="120" t="s">
        <v>34</v>
      </c>
      <c r="Q16" s="121"/>
      <c r="R16" s="122" t="s">
        <v>75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/>
      <c r="AD16" s="123" t="s">
        <v>74</v>
      </c>
      <c r="AE16" s="122"/>
      <c r="AF16" s="124" t="s">
        <v>71</v>
      </c>
      <c r="AG16" s="123"/>
      <c r="AH16" s="122"/>
      <c r="AI16" s="122"/>
      <c r="AJ16" s="124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58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35</v>
      </c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24"/>
      <c r="Q18" s="24"/>
      <c r="R18" s="24"/>
      <c r="S18" s="24"/>
      <c r="T18" s="24"/>
      <c r="U18" s="1"/>
      <c r="V18" s="38"/>
      <c r="W18" s="1"/>
      <c r="X18" s="1"/>
      <c r="Y18" s="24"/>
      <c r="Z18" s="24"/>
      <c r="AA18" s="58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 t="s">
        <v>96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24"/>
      <c r="Q21" s="24"/>
      <c r="R21" s="24"/>
      <c r="S21" s="24"/>
      <c r="T21" s="24"/>
      <c r="U21" s="1"/>
      <c r="V21" s="24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8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8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</sheetData>
  <sortState ref="B7:AJ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1.7109375" style="89" customWidth="1"/>
    <col min="6" max="6" width="0.7109375" style="37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88" customWidth="1"/>
    <col min="22" max="22" width="10.85546875" style="88" customWidth="1"/>
    <col min="23" max="23" width="26.28515625" style="89" customWidth="1"/>
    <col min="24" max="24" width="9.7109375" style="88" customWidth="1"/>
    <col min="25" max="30" width="9.140625" style="90"/>
  </cols>
  <sheetData>
    <row r="1" spans="1:30" ht="18.75" x14ac:dyDescent="0.3">
      <c r="A1" s="8"/>
      <c r="B1" s="61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66" t="s">
        <v>39</v>
      </c>
      <c r="C2" s="4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44</v>
      </c>
      <c r="C3" s="22" t="s">
        <v>45</v>
      </c>
      <c r="D3" s="69" t="s">
        <v>46</v>
      </c>
      <c r="E3" s="70" t="s">
        <v>1</v>
      </c>
      <c r="F3" s="24"/>
      <c r="G3" s="71" t="s">
        <v>47</v>
      </c>
      <c r="H3" s="72" t="s">
        <v>48</v>
      </c>
      <c r="I3" s="72" t="s">
        <v>29</v>
      </c>
      <c r="J3" s="17" t="s">
        <v>49</v>
      </c>
      <c r="K3" s="73" t="s">
        <v>50</v>
      </c>
      <c r="L3" s="73" t="s">
        <v>51</v>
      </c>
      <c r="M3" s="71" t="s">
        <v>52</v>
      </c>
      <c r="N3" s="71" t="s">
        <v>28</v>
      </c>
      <c r="O3" s="72" t="s">
        <v>53</v>
      </c>
      <c r="P3" s="71" t="s">
        <v>48</v>
      </c>
      <c r="Q3" s="71" t="s">
        <v>3</v>
      </c>
      <c r="R3" s="71">
        <v>1</v>
      </c>
      <c r="S3" s="71">
        <v>2</v>
      </c>
      <c r="T3" s="71">
        <v>3</v>
      </c>
      <c r="U3" s="71" t="s">
        <v>54</v>
      </c>
      <c r="V3" s="17" t="s">
        <v>21</v>
      </c>
      <c r="W3" s="16" t="s">
        <v>55</v>
      </c>
      <c r="X3" s="16" t="s">
        <v>56</v>
      </c>
      <c r="Y3" s="65"/>
      <c r="Z3" s="65"/>
      <c r="AA3" s="65"/>
      <c r="AB3" s="65"/>
      <c r="AC3" s="65"/>
      <c r="AD3" s="65"/>
    </row>
    <row r="4" spans="1:30" x14ac:dyDescent="0.25">
      <c r="A4" s="8"/>
      <c r="B4" s="74" t="s">
        <v>58</v>
      </c>
      <c r="C4" s="75" t="s">
        <v>59</v>
      </c>
      <c r="D4" s="76" t="s">
        <v>57</v>
      </c>
      <c r="E4" s="77" t="s">
        <v>60</v>
      </c>
      <c r="F4" s="29"/>
      <c r="G4" s="78">
        <v>1</v>
      </c>
      <c r="H4" s="79"/>
      <c r="I4" s="79"/>
      <c r="J4" s="80" t="s">
        <v>61</v>
      </c>
      <c r="K4" s="80">
        <v>6</v>
      </c>
      <c r="L4" s="80"/>
      <c r="M4" s="80">
        <v>1</v>
      </c>
      <c r="N4" s="81"/>
      <c r="O4" s="82"/>
      <c r="P4" s="81"/>
      <c r="Q4" s="108" t="s">
        <v>62</v>
      </c>
      <c r="R4" s="108" t="s">
        <v>63</v>
      </c>
      <c r="S4" s="108" t="s">
        <v>63</v>
      </c>
      <c r="T4" s="108" t="s">
        <v>64</v>
      </c>
      <c r="U4" s="108"/>
      <c r="V4" s="83">
        <v>0.28599999999999998</v>
      </c>
      <c r="W4" s="74" t="s">
        <v>65</v>
      </c>
      <c r="X4" s="78">
        <v>1348</v>
      </c>
      <c r="Y4" s="65"/>
      <c r="Z4" s="65"/>
      <c r="AA4" s="65"/>
      <c r="AB4" s="65"/>
      <c r="AC4" s="65"/>
      <c r="AD4" s="65"/>
    </row>
    <row r="5" spans="1:30" x14ac:dyDescent="0.25">
      <c r="A5" s="8"/>
      <c r="B5" s="74" t="s">
        <v>72</v>
      </c>
      <c r="C5" s="75" t="s">
        <v>76</v>
      </c>
      <c r="D5" s="76" t="s">
        <v>57</v>
      </c>
      <c r="E5" s="77" t="s">
        <v>67</v>
      </c>
      <c r="F5" s="29"/>
      <c r="G5" s="78">
        <v>1</v>
      </c>
      <c r="H5" s="79"/>
      <c r="I5" s="79"/>
      <c r="J5" s="80" t="s">
        <v>61</v>
      </c>
      <c r="K5" s="80">
        <v>8</v>
      </c>
      <c r="L5" s="80"/>
      <c r="M5" s="80">
        <v>1</v>
      </c>
      <c r="N5" s="81"/>
      <c r="O5" s="82"/>
      <c r="P5" s="81"/>
      <c r="Q5" s="108" t="s">
        <v>77</v>
      </c>
      <c r="R5" s="108"/>
      <c r="S5" s="108" t="s">
        <v>78</v>
      </c>
      <c r="T5" s="108" t="s">
        <v>79</v>
      </c>
      <c r="U5" s="108"/>
      <c r="V5" s="83">
        <v>0.66700000000000004</v>
      </c>
      <c r="W5" s="74" t="s">
        <v>73</v>
      </c>
      <c r="X5" s="78">
        <v>1062</v>
      </c>
      <c r="Y5" s="65"/>
      <c r="Z5" s="65"/>
      <c r="AA5" s="65"/>
      <c r="AB5" s="65"/>
      <c r="AC5" s="65"/>
      <c r="AD5" s="65"/>
    </row>
    <row r="6" spans="1:30" x14ac:dyDescent="0.25">
      <c r="A6" s="8"/>
      <c r="B6" s="74" t="s">
        <v>83</v>
      </c>
      <c r="C6" s="75" t="s">
        <v>88</v>
      </c>
      <c r="D6" s="76" t="s">
        <v>57</v>
      </c>
      <c r="E6" s="77" t="s">
        <v>81</v>
      </c>
      <c r="F6" s="29"/>
      <c r="G6" s="78">
        <v>1</v>
      </c>
      <c r="H6" s="79"/>
      <c r="I6" s="78"/>
      <c r="J6" s="80" t="s">
        <v>89</v>
      </c>
      <c r="K6" s="80">
        <v>9</v>
      </c>
      <c r="L6" s="80"/>
      <c r="M6" s="80">
        <v>1</v>
      </c>
      <c r="N6" s="81"/>
      <c r="O6" s="82"/>
      <c r="P6" s="81"/>
      <c r="Q6" s="108" t="s">
        <v>90</v>
      </c>
      <c r="R6" s="108" t="s">
        <v>77</v>
      </c>
      <c r="S6" s="108" t="s">
        <v>64</v>
      </c>
      <c r="T6" s="108" t="s">
        <v>64</v>
      </c>
      <c r="U6" s="108"/>
      <c r="V6" s="83">
        <v>0.4</v>
      </c>
      <c r="W6" s="74" t="s">
        <v>82</v>
      </c>
      <c r="X6" s="78">
        <v>1054</v>
      </c>
      <c r="Y6" s="65"/>
      <c r="Z6" s="65"/>
      <c r="AA6" s="65"/>
      <c r="AB6" s="65"/>
      <c r="AC6" s="65"/>
      <c r="AD6" s="65"/>
    </row>
    <row r="7" spans="1:30" x14ac:dyDescent="0.25">
      <c r="A7" s="23"/>
      <c r="B7" s="22" t="s">
        <v>9</v>
      </c>
      <c r="C7" s="17"/>
      <c r="D7" s="16"/>
      <c r="E7" s="96"/>
      <c r="F7" s="97"/>
      <c r="G7" s="18">
        <v>3</v>
      </c>
      <c r="H7" s="18"/>
      <c r="I7" s="18"/>
      <c r="J7" s="17"/>
      <c r="K7" s="17"/>
      <c r="L7" s="17"/>
      <c r="M7" s="18">
        <v>3</v>
      </c>
      <c r="N7" s="18"/>
      <c r="O7" s="18"/>
      <c r="P7" s="18"/>
      <c r="Q7" s="98" t="s">
        <v>91</v>
      </c>
      <c r="R7" s="98" t="s">
        <v>92</v>
      </c>
      <c r="S7" s="98" t="s">
        <v>90</v>
      </c>
      <c r="T7" s="98" t="s">
        <v>93</v>
      </c>
      <c r="U7" s="98"/>
      <c r="V7" s="31">
        <v>0.4</v>
      </c>
      <c r="W7" s="99"/>
      <c r="X7" s="98"/>
      <c r="Y7" s="65"/>
      <c r="Z7" s="65"/>
      <c r="AA7" s="65"/>
      <c r="AB7" s="65"/>
      <c r="AC7" s="65"/>
      <c r="AD7" s="65"/>
    </row>
    <row r="8" spans="1:30" x14ac:dyDescent="0.25">
      <c r="A8" s="23"/>
      <c r="B8" s="100"/>
      <c r="C8" s="101"/>
      <c r="D8" s="102"/>
      <c r="E8" s="103"/>
      <c r="F8" s="104"/>
      <c r="G8" s="101"/>
      <c r="H8" s="101"/>
      <c r="I8" s="101"/>
      <c r="J8" s="105"/>
      <c r="K8" s="105"/>
      <c r="L8" s="105"/>
      <c r="M8" s="101"/>
      <c r="N8" s="101"/>
      <c r="O8" s="101"/>
      <c r="P8" s="101"/>
      <c r="Q8" s="106"/>
      <c r="R8" s="106"/>
      <c r="S8" s="106"/>
      <c r="T8" s="106"/>
      <c r="U8" s="106"/>
      <c r="V8" s="101"/>
      <c r="W8" s="102"/>
      <c r="X8" s="107"/>
      <c r="Y8" s="65"/>
      <c r="Z8" s="65"/>
      <c r="AA8" s="65"/>
      <c r="AB8" s="65"/>
      <c r="AC8" s="65"/>
      <c r="AD8" s="65"/>
    </row>
    <row r="9" spans="1:30" x14ac:dyDescent="0.25">
      <c r="A9" s="23"/>
      <c r="B9" s="84"/>
      <c r="C9" s="1"/>
      <c r="D9" s="84"/>
      <c r="E9" s="8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84"/>
      <c r="C10" s="1"/>
      <c r="D10" s="84"/>
      <c r="E10" s="8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84"/>
      <c r="C11" s="1"/>
      <c r="D11" s="84"/>
      <c r="E11" s="8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84"/>
      <c r="C12" s="1"/>
      <c r="D12" s="84"/>
      <c r="E12" s="8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84"/>
      <c r="C13" s="1"/>
      <c r="D13" s="84"/>
      <c r="E13" s="8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84"/>
      <c r="C14" s="1"/>
      <c r="D14" s="84"/>
      <c r="E14" s="8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84"/>
      <c r="C15" s="1"/>
      <c r="D15" s="84"/>
      <c r="E15" s="8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84"/>
      <c r="C16" s="1"/>
      <c r="D16" s="84"/>
      <c r="E16" s="8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84"/>
      <c r="C17" s="1"/>
      <c r="D17" s="84"/>
      <c r="E17" s="8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84"/>
      <c r="C18" s="1"/>
      <c r="D18" s="84"/>
      <c r="E18" s="8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84"/>
      <c r="C19" s="1"/>
      <c r="D19" s="84"/>
      <c r="E19" s="8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84"/>
      <c r="C20" s="1"/>
      <c r="D20" s="84"/>
      <c r="E20" s="8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84"/>
      <c r="C21" s="1"/>
      <c r="D21" s="84"/>
      <c r="E21" s="8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84"/>
      <c r="C22" s="1"/>
      <c r="D22" s="84"/>
      <c r="E22" s="8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84"/>
      <c r="C23" s="1"/>
      <c r="D23" s="84"/>
      <c r="E23" s="8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84"/>
      <c r="C24" s="1"/>
      <c r="D24" s="84"/>
      <c r="E24" s="8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84"/>
      <c r="C25" s="1"/>
      <c r="D25" s="84"/>
      <c r="E25" s="8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84"/>
      <c r="C26" s="1"/>
      <c r="D26" s="84"/>
      <c r="E26" s="8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84"/>
      <c r="C27" s="1"/>
      <c r="D27" s="84"/>
      <c r="E27" s="8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84"/>
      <c r="C28" s="1"/>
      <c r="D28" s="84"/>
      <c r="E28" s="8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84"/>
      <c r="C29" s="1"/>
      <c r="D29" s="84"/>
      <c r="E29" s="8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84"/>
      <c r="C30" s="1"/>
      <c r="D30" s="84"/>
      <c r="E30" s="8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84"/>
      <c r="C31" s="1"/>
      <c r="D31" s="84"/>
      <c r="E31" s="8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84"/>
      <c r="C32" s="1"/>
      <c r="D32" s="84"/>
      <c r="E32" s="8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84"/>
      <c r="C33" s="1"/>
      <c r="D33" s="84"/>
      <c r="E33" s="8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84"/>
      <c r="C34" s="1"/>
      <c r="D34" s="84"/>
      <c r="E34" s="8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84"/>
      <c r="C35" s="1"/>
      <c r="D35" s="84"/>
      <c r="E35" s="8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5"/>
      <c r="Z35" s="65"/>
      <c r="AA35" s="65"/>
      <c r="AB35" s="65"/>
      <c r="AC35" s="65"/>
      <c r="AD35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2020-09-09T12:34:00Z</dcterms:modified>
</cp:coreProperties>
</file>