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22" i="1" s="1"/>
  <c r="O21" i="1"/>
  <c r="AE22" i="1"/>
  <c r="AD22" i="1"/>
  <c r="AC22" i="1"/>
  <c r="AB22" i="1"/>
  <c r="AA22" i="1"/>
  <c r="Z22" i="1"/>
  <c r="Y22" i="1"/>
  <c r="X22" i="1"/>
  <c r="W22" i="1"/>
  <c r="V22" i="1"/>
  <c r="U22" i="1"/>
  <c r="T22" i="1"/>
  <c r="I27" i="1"/>
  <c r="O27" i="1" s="1"/>
  <c r="S22" i="1"/>
  <c r="H27" i="1"/>
  <c r="R22" i="1"/>
  <c r="G27" i="1" s="1"/>
  <c r="Q22" i="1"/>
  <c r="F27" i="1" s="1"/>
  <c r="P22" i="1"/>
  <c r="E27" i="1"/>
  <c r="M22" i="1"/>
  <c r="L22" i="1"/>
  <c r="K22" i="1"/>
  <c r="J22" i="1"/>
  <c r="I22" i="1"/>
  <c r="H22" i="1"/>
  <c r="H26" i="1" s="1"/>
  <c r="G22" i="1"/>
  <c r="G26" i="1"/>
  <c r="G29" i="1" s="1"/>
  <c r="F22" i="1"/>
  <c r="F26" i="1" s="1"/>
  <c r="E22" i="1"/>
  <c r="E26" i="1" s="1"/>
  <c r="I26" i="1"/>
  <c r="K27" i="1" l="1"/>
  <c r="L27" i="1"/>
  <c r="I29" i="1"/>
  <c r="D23" i="1"/>
  <c r="E29" i="1"/>
  <c r="M26" i="1"/>
  <c r="H29" i="1"/>
  <c r="L29" i="1" s="1"/>
  <c r="L26" i="1"/>
  <c r="O26" i="1"/>
  <c r="O29" i="1" s="1"/>
  <c r="N29" i="1" s="1"/>
  <c r="N22" i="1"/>
  <c r="N26" i="1" s="1"/>
  <c r="M29" i="1"/>
  <c r="K26" i="1"/>
  <c r="F29" i="1"/>
  <c r="K29" i="1" s="1"/>
  <c r="M27" i="1"/>
</calcChain>
</file>

<file path=xl/sharedStrings.xml><?xml version="1.0" encoding="utf-8"?>
<sst xmlns="http://schemas.openxmlformats.org/spreadsheetml/2006/main" count="101" uniqueCount="63">
  <si>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</si>
  <si>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</si>
  <si>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</si>
  <si>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</si>
  <si>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</si>
  <si>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</si>
  <si>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</si>
  <si>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</si>
  <si>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</si>
  <si>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</si>
  <si>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</si>
  <si>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</si>
  <si>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</si>
  <si>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</si>
  <si>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</si>
  <si>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</si>
  <si>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</si>
  <si>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</si>
  <si>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</si>
  <si>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</si>
  <si>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</si>
  <si>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</si>
  <si>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</si>
  <si>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</si>
  <si>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</si>
  <si>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</si>
  <si>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</si>
  <si>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</si>
  <si>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</si>
  <si>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</si>
  <si>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</si>
  <si>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</si>
  <si>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</si>
  <si>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</si>
  <si>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</si>
  <si>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</si>
  <si>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</si>
  <si>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</si>
  <si>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</si>
  <si>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</si>
  <si>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Minna Koljonen</t>
  </si>
  <si>
    <t>SiiPe</t>
  </si>
  <si>
    <t>9.</t>
  </si>
  <si>
    <t>4.</t>
  </si>
  <si>
    <t>ykköspesis</t>
  </si>
  <si>
    <t>SiiPe  2</t>
  </si>
  <si>
    <t>NeNu</t>
  </si>
  <si>
    <t>suomensarja</t>
  </si>
  <si>
    <t>jatkosarja</t>
  </si>
  <si>
    <t>NeNu = Nerkoon Nuorisoseuran Pesis  (1992)</t>
  </si>
  <si>
    <t>SiiPe = Siilinjärven Pesis  (1987)</t>
  </si>
  <si>
    <t>30.1.1969</t>
  </si>
  <si>
    <t>06.05. 1990  IT - SiiPe  27-2</t>
  </si>
  <si>
    <t xml:space="preserve">  21 v   3 kk   6 pv</t>
  </si>
  <si>
    <t>4.  ottelu</t>
  </si>
  <si>
    <t>13.06. 1990  SiiPe - Kiri  12-38</t>
  </si>
  <si>
    <t xml:space="preserve">  21 v   4 kk 14 pv</t>
  </si>
  <si>
    <t>17.  ottelu</t>
  </si>
  <si>
    <t>27.05. 2004  TyTe - SiiPe  2-0  (1-0, 4-3)</t>
  </si>
  <si>
    <t xml:space="preserve">  35 v   3 kk 27 pv</t>
  </si>
  <si>
    <t>ykkössarja</t>
  </si>
  <si>
    <t>KPK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</si>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</sst>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42578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51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1988</v>
      </c>
      <c r="C4" s="81"/>
      <c r="D4" s="82" t="s">
        <v>41</v>
      </c>
      <c r="E4" s="81"/>
      <c r="F4" s="84" t="s">
        <v>60</v>
      </c>
      <c r="G4" s="86"/>
      <c r="H4" s="85"/>
      <c r="I4" s="81"/>
      <c r="J4" s="81"/>
      <c r="K4" s="81"/>
      <c r="L4" s="81"/>
      <c r="M4" s="81"/>
      <c r="N4" s="8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1989</v>
      </c>
      <c r="C5" s="81"/>
      <c r="D5" s="82" t="s">
        <v>41</v>
      </c>
      <c r="E5" s="81"/>
      <c r="F5" s="84" t="s">
        <v>60</v>
      </c>
      <c r="G5" s="86"/>
      <c r="H5" s="85"/>
      <c r="I5" s="81"/>
      <c r="J5" s="81"/>
      <c r="K5" s="81"/>
      <c r="L5" s="81"/>
      <c r="M5" s="81"/>
      <c r="N5" s="8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1990</v>
      </c>
      <c r="C6" s="27" t="s">
        <v>42</v>
      </c>
      <c r="D6" s="28" t="s">
        <v>41</v>
      </c>
      <c r="E6" s="27">
        <v>8</v>
      </c>
      <c r="F6" s="27">
        <v>0</v>
      </c>
      <c r="G6" s="27">
        <v>0</v>
      </c>
      <c r="H6" s="27">
        <v>2</v>
      </c>
      <c r="I6" s="27">
        <v>6</v>
      </c>
      <c r="J6" s="27">
        <v>2</v>
      </c>
      <c r="K6" s="27">
        <v>2</v>
      </c>
      <c r="L6" s="27">
        <v>2</v>
      </c>
      <c r="M6" s="27">
        <v>0</v>
      </c>
      <c r="N6" s="29">
        <v>0.35299999999999998</v>
      </c>
      <c r="O6" s="25">
        <f>PRODUCT(I6/N6)</f>
        <v>16.997167138810198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1991</v>
      </c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9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1992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1993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7">
        <v>1994</v>
      </c>
      <c r="C10" s="87"/>
      <c r="D10" s="88" t="s">
        <v>61</v>
      </c>
      <c r="E10" s="87"/>
      <c r="F10" s="90" t="s">
        <v>47</v>
      </c>
      <c r="G10" s="87"/>
      <c r="H10" s="87"/>
      <c r="I10" s="87"/>
      <c r="J10" s="87"/>
      <c r="K10" s="87"/>
      <c r="L10" s="87"/>
      <c r="M10" s="87"/>
      <c r="N10" s="89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7">
        <v>1995</v>
      </c>
      <c r="C11" s="87"/>
      <c r="D11" s="88" t="s">
        <v>61</v>
      </c>
      <c r="E11" s="87"/>
      <c r="F11" s="90" t="s">
        <v>47</v>
      </c>
      <c r="G11" s="87"/>
      <c r="H11" s="87"/>
      <c r="I11" s="87"/>
      <c r="J11" s="87"/>
      <c r="K11" s="87"/>
      <c r="L11" s="87"/>
      <c r="M11" s="87"/>
      <c r="N11" s="89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1">
        <v>1996</v>
      </c>
      <c r="C12" s="81"/>
      <c r="D12" s="82" t="s">
        <v>61</v>
      </c>
      <c r="E12" s="81"/>
      <c r="F12" s="84" t="s">
        <v>44</v>
      </c>
      <c r="G12" s="86"/>
      <c r="H12" s="85"/>
      <c r="I12" s="81"/>
      <c r="J12" s="81"/>
      <c r="K12" s="81"/>
      <c r="L12" s="81"/>
      <c r="M12" s="81"/>
      <c r="N12" s="83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1">
        <v>1997</v>
      </c>
      <c r="C13" s="81"/>
      <c r="D13" s="82" t="s">
        <v>45</v>
      </c>
      <c r="E13" s="81"/>
      <c r="F13" s="84" t="s">
        <v>44</v>
      </c>
      <c r="G13" s="86"/>
      <c r="H13" s="85"/>
      <c r="I13" s="81"/>
      <c r="J13" s="81"/>
      <c r="K13" s="81"/>
      <c r="L13" s="81"/>
      <c r="M13" s="81"/>
      <c r="N13" s="83"/>
      <c r="O13" s="25">
        <v>0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7">
        <v>1998</v>
      </c>
      <c r="C14" s="87"/>
      <c r="D14" s="88" t="s">
        <v>45</v>
      </c>
      <c r="E14" s="87"/>
      <c r="F14" s="90" t="s">
        <v>47</v>
      </c>
      <c r="G14" s="87"/>
      <c r="H14" s="87"/>
      <c r="I14" s="87"/>
      <c r="J14" s="87"/>
      <c r="K14" s="87"/>
      <c r="L14" s="87"/>
      <c r="M14" s="87"/>
      <c r="N14" s="89"/>
      <c r="O14" s="25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1">
        <v>1999</v>
      </c>
      <c r="C15" s="81"/>
      <c r="D15" s="82" t="s">
        <v>45</v>
      </c>
      <c r="E15" s="81"/>
      <c r="F15" s="84" t="s">
        <v>44</v>
      </c>
      <c r="G15" s="86"/>
      <c r="H15" s="85"/>
      <c r="I15" s="81"/>
      <c r="J15" s="81"/>
      <c r="K15" s="81"/>
      <c r="L15" s="81"/>
      <c r="M15" s="81"/>
      <c r="N15" s="83"/>
      <c r="O15" s="25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81">
        <v>2000</v>
      </c>
      <c r="C16" s="81"/>
      <c r="D16" s="82" t="s">
        <v>45</v>
      </c>
      <c r="E16" s="81"/>
      <c r="F16" s="84" t="s">
        <v>44</v>
      </c>
      <c r="G16" s="86"/>
      <c r="H16" s="85"/>
      <c r="I16" s="81"/>
      <c r="J16" s="81"/>
      <c r="K16" s="81"/>
      <c r="L16" s="81"/>
      <c r="M16" s="81"/>
      <c r="N16" s="83"/>
      <c r="O16" s="25">
        <v>0</v>
      </c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1">
        <v>2001</v>
      </c>
      <c r="C17" s="81"/>
      <c r="D17" s="82" t="s">
        <v>45</v>
      </c>
      <c r="E17" s="81"/>
      <c r="F17" s="84" t="s">
        <v>44</v>
      </c>
      <c r="G17" s="86"/>
      <c r="H17" s="85"/>
      <c r="I17" s="81"/>
      <c r="J17" s="81"/>
      <c r="K17" s="81"/>
      <c r="L17" s="81"/>
      <c r="M17" s="81"/>
      <c r="N17" s="83"/>
      <c r="O17" s="25">
        <v>0</v>
      </c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2002</v>
      </c>
      <c r="C18" s="27"/>
      <c r="D18" s="28"/>
      <c r="E18" s="27"/>
      <c r="F18" s="27"/>
      <c r="G18" s="27"/>
      <c r="H18" s="27"/>
      <c r="I18" s="27"/>
      <c r="J18" s="27"/>
      <c r="K18" s="27"/>
      <c r="L18" s="27"/>
      <c r="M18" s="27"/>
      <c r="N18" s="29"/>
      <c r="O18" s="25">
        <v>0</v>
      </c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87">
        <v>2003</v>
      </c>
      <c r="C19" s="87"/>
      <c r="D19" s="88" t="s">
        <v>46</v>
      </c>
      <c r="E19" s="87"/>
      <c r="F19" s="90" t="s">
        <v>47</v>
      </c>
      <c r="G19" s="87"/>
      <c r="H19" s="87"/>
      <c r="I19" s="87"/>
      <c r="J19" s="87"/>
      <c r="K19" s="87"/>
      <c r="L19" s="87"/>
      <c r="M19" s="87"/>
      <c r="N19" s="89"/>
      <c r="O19" s="25">
        <v>0</v>
      </c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81">
        <v>2004</v>
      </c>
      <c r="C20" s="81"/>
      <c r="D20" s="82" t="s">
        <v>46</v>
      </c>
      <c r="E20" s="81"/>
      <c r="F20" s="84" t="s">
        <v>44</v>
      </c>
      <c r="G20" s="86"/>
      <c r="H20" s="85"/>
      <c r="I20" s="81"/>
      <c r="J20" s="81"/>
      <c r="K20" s="81"/>
      <c r="L20" s="81"/>
      <c r="M20" s="81"/>
      <c r="N20" s="83"/>
      <c r="O20" s="25"/>
      <c r="P20" s="27"/>
      <c r="Q20" s="27"/>
      <c r="R20" s="27"/>
      <c r="S20" s="27"/>
      <c r="T20" s="27"/>
      <c r="U20" s="30"/>
      <c r="V20" s="30"/>
      <c r="W20" s="30"/>
      <c r="X20" s="30"/>
      <c r="Y20" s="30"/>
      <c r="Z20" s="27"/>
      <c r="AA20" s="27"/>
      <c r="AB20" s="27"/>
      <c r="AC20" s="27"/>
      <c r="AD20" s="27"/>
      <c r="AE20" s="27"/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7">
        <v>2004</v>
      </c>
      <c r="C21" s="27" t="s">
        <v>43</v>
      </c>
      <c r="D21" s="28" t="s">
        <v>41</v>
      </c>
      <c r="E21" s="27">
        <v>12</v>
      </c>
      <c r="F21" s="27">
        <v>0</v>
      </c>
      <c r="G21" s="27">
        <v>1</v>
      </c>
      <c r="H21" s="27">
        <v>0</v>
      </c>
      <c r="I21" s="27">
        <v>23</v>
      </c>
      <c r="J21" s="27">
        <v>12</v>
      </c>
      <c r="K21" s="27">
        <v>3</v>
      </c>
      <c r="L21" s="27">
        <v>7</v>
      </c>
      <c r="M21" s="27">
        <v>1</v>
      </c>
      <c r="N21" s="29">
        <v>0.442</v>
      </c>
      <c r="O21" s="91">
        <f>PRODUCT(I21/N21)</f>
        <v>52.036199095022624</v>
      </c>
      <c r="P21" s="27">
        <v>2</v>
      </c>
      <c r="Q21" s="27">
        <v>0</v>
      </c>
      <c r="R21" s="27">
        <v>0</v>
      </c>
      <c r="S21" s="27">
        <v>0</v>
      </c>
      <c r="T21" s="27">
        <v>2</v>
      </c>
      <c r="U21" s="30"/>
      <c r="V21" s="30"/>
      <c r="W21" s="30"/>
      <c r="X21" s="30"/>
      <c r="Y21" s="30"/>
      <c r="Z21" s="27"/>
      <c r="AA21" s="27"/>
      <c r="AB21" s="27"/>
      <c r="AC21" s="27"/>
      <c r="AD21" s="27"/>
      <c r="AE21" s="27"/>
      <c r="AF21" s="14" t="s">
        <v>48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7" t="s">
        <v>9</v>
      </c>
      <c r="C22" s="18"/>
      <c r="D22" s="16"/>
      <c r="E22" s="19">
        <f t="shared" ref="E22:M22" si="0">SUM(E6:E21)</f>
        <v>20</v>
      </c>
      <c r="F22" s="19">
        <f t="shared" si="0"/>
        <v>0</v>
      </c>
      <c r="G22" s="19">
        <f t="shared" si="0"/>
        <v>1</v>
      </c>
      <c r="H22" s="19">
        <f t="shared" si="0"/>
        <v>2</v>
      </c>
      <c r="I22" s="19">
        <f t="shared" si="0"/>
        <v>29</v>
      </c>
      <c r="J22" s="19">
        <f t="shared" si="0"/>
        <v>14</v>
      </c>
      <c r="K22" s="19">
        <f t="shared" si="0"/>
        <v>5</v>
      </c>
      <c r="L22" s="19">
        <f t="shared" si="0"/>
        <v>9</v>
      </c>
      <c r="M22" s="19">
        <f t="shared" si="0"/>
        <v>1</v>
      </c>
      <c r="N22" s="31">
        <f>PRODUCT(I22/O22)</f>
        <v>0.42008671432550365</v>
      </c>
      <c r="O22" s="92">
        <f t="shared" ref="O22:AE22" si="1">SUM(O6:O21)</f>
        <v>69.033366233832822</v>
      </c>
      <c r="P22" s="19">
        <f t="shared" si="1"/>
        <v>2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2</v>
      </c>
      <c r="U22" s="19">
        <f t="shared" si="1"/>
        <v>0</v>
      </c>
      <c r="V22" s="19">
        <f t="shared" si="1"/>
        <v>0</v>
      </c>
      <c r="W22" s="19">
        <f t="shared" si="1"/>
        <v>0</v>
      </c>
      <c r="X22" s="19">
        <f t="shared" si="1"/>
        <v>0</v>
      </c>
      <c r="Y22" s="19">
        <f t="shared" si="1"/>
        <v>0</v>
      </c>
      <c r="Z22" s="19">
        <f t="shared" si="1"/>
        <v>0</v>
      </c>
      <c r="AA22" s="19">
        <f t="shared" si="1"/>
        <v>0</v>
      </c>
      <c r="AB22" s="19">
        <f t="shared" si="1"/>
        <v>0</v>
      </c>
      <c r="AC22" s="19">
        <f t="shared" si="1"/>
        <v>0</v>
      </c>
      <c r="AD22" s="19">
        <f t="shared" si="1"/>
        <v>0</v>
      </c>
      <c r="AE22" s="19">
        <f t="shared" si="1"/>
        <v>0</v>
      </c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28" t="s">
        <v>2</v>
      </c>
      <c r="C23" s="32"/>
      <c r="D23" s="33">
        <f>SUM(F22:H22)+((I22-F22-G22)/3)+(E22/3)+(Z22*25)+(AA22*25)+(AB22*10)+(AC22*25)+(AD22*20)+(AE22*15)</f>
        <v>19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5"/>
      <c r="AC23" s="1"/>
      <c r="AD23" s="35"/>
      <c r="AE23" s="1"/>
      <c r="AF23" s="1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36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23" t="s">
        <v>16</v>
      </c>
      <c r="C25" s="39"/>
      <c r="D25" s="39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19" t="s">
        <v>21</v>
      </c>
      <c r="O25" s="25"/>
      <c r="P25" s="40" t="s">
        <v>33</v>
      </c>
      <c r="Q25" s="13"/>
      <c r="R25" s="13"/>
      <c r="S25" s="13"/>
      <c r="T25" s="41"/>
      <c r="U25" s="41"/>
      <c r="V25" s="41"/>
      <c r="W25" s="41"/>
      <c r="X25" s="41"/>
      <c r="Y25" s="13"/>
      <c r="Z25" s="13"/>
      <c r="AA25" s="13"/>
      <c r="AB25" s="12"/>
      <c r="AC25" s="13"/>
      <c r="AD25" s="13"/>
      <c r="AE25" s="13"/>
      <c r="AF25" s="42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0" t="s">
        <v>17</v>
      </c>
      <c r="C26" s="13"/>
      <c r="D26" s="43"/>
      <c r="E26" s="27">
        <f>PRODUCT(E22)</f>
        <v>20</v>
      </c>
      <c r="F26" s="27">
        <f>PRODUCT(F22)</f>
        <v>0</v>
      </c>
      <c r="G26" s="27">
        <f>PRODUCT(G22)</f>
        <v>1</v>
      </c>
      <c r="H26" s="27">
        <f>PRODUCT(H22)</f>
        <v>2</v>
      </c>
      <c r="I26" s="27">
        <f>PRODUCT(I22)</f>
        <v>29</v>
      </c>
      <c r="J26" s="1"/>
      <c r="K26" s="44">
        <f>PRODUCT((F26+G26)/E26)</f>
        <v>0.05</v>
      </c>
      <c r="L26" s="44">
        <f>PRODUCT(H26/E26)</f>
        <v>0.1</v>
      </c>
      <c r="M26" s="44">
        <f>PRODUCT(I26/E26)</f>
        <v>1.45</v>
      </c>
      <c r="N26" s="29">
        <f>PRODUCT(N22)</f>
        <v>0.42008671432550365</v>
      </c>
      <c r="O26" s="25">
        <f>PRODUCT(O22)</f>
        <v>69.033366233832822</v>
      </c>
      <c r="P26" s="45" t="s">
        <v>34</v>
      </c>
      <c r="Q26" s="46"/>
      <c r="R26" s="46"/>
      <c r="S26" s="47" t="s">
        <v>52</v>
      </c>
      <c r="T26" s="47"/>
      <c r="U26" s="47"/>
      <c r="V26" s="47"/>
      <c r="W26" s="47"/>
      <c r="X26" s="47"/>
      <c r="Y26" s="47"/>
      <c r="Z26" s="47"/>
      <c r="AA26" s="47"/>
      <c r="AB26" s="48"/>
      <c r="AC26" s="47"/>
      <c r="AD26" s="49" t="s">
        <v>38</v>
      </c>
      <c r="AE26" s="49"/>
      <c r="AF26" s="50" t="s">
        <v>53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51" t="s">
        <v>18</v>
      </c>
      <c r="C27" s="52"/>
      <c r="D27" s="53"/>
      <c r="E27" s="27">
        <f>PRODUCT(P22)</f>
        <v>2</v>
      </c>
      <c r="F27" s="27">
        <f>PRODUCT(Q22)</f>
        <v>0</v>
      </c>
      <c r="G27" s="27">
        <f>PRODUCT(R22)</f>
        <v>0</v>
      </c>
      <c r="H27" s="27">
        <f>PRODUCT(S22)</f>
        <v>0</v>
      </c>
      <c r="I27" s="27">
        <f>PRODUCT(T22)</f>
        <v>2</v>
      </c>
      <c r="J27" s="1"/>
      <c r="K27" s="44">
        <f>PRODUCT((F27+G27)/E27)</f>
        <v>0</v>
      </c>
      <c r="L27" s="44">
        <f>PRODUCT(H27/E27)</f>
        <v>0</v>
      </c>
      <c r="M27" s="44">
        <f>PRODUCT(I27/E27)</f>
        <v>1</v>
      </c>
      <c r="N27" s="29">
        <v>0.66700000000000004</v>
      </c>
      <c r="O27" s="25">
        <f>PRODUCT(I27/N27)</f>
        <v>2.9985007496251872</v>
      </c>
      <c r="P27" s="54" t="s">
        <v>35</v>
      </c>
      <c r="Q27" s="55"/>
      <c r="R27" s="55"/>
      <c r="S27" s="56" t="s">
        <v>58</v>
      </c>
      <c r="T27" s="56"/>
      <c r="U27" s="56"/>
      <c r="V27" s="56"/>
      <c r="W27" s="56"/>
      <c r="X27" s="56"/>
      <c r="Y27" s="56"/>
      <c r="Z27" s="56"/>
      <c r="AA27" s="56"/>
      <c r="AB27" s="57"/>
      <c r="AC27" s="56"/>
      <c r="AD27" s="58" t="s">
        <v>57</v>
      </c>
      <c r="AE27" s="58"/>
      <c r="AF27" s="59" t="s">
        <v>59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60" t="s">
        <v>19</v>
      </c>
      <c r="C28" s="61"/>
      <c r="D28" s="62"/>
      <c r="E28" s="30"/>
      <c r="F28" s="30"/>
      <c r="G28" s="30"/>
      <c r="H28" s="30"/>
      <c r="I28" s="30"/>
      <c r="J28" s="1"/>
      <c r="K28" s="63"/>
      <c r="L28" s="63"/>
      <c r="M28" s="63"/>
      <c r="N28" s="64"/>
      <c r="O28" s="25"/>
      <c r="P28" s="54" t="s">
        <v>36</v>
      </c>
      <c r="Q28" s="55"/>
      <c r="R28" s="55"/>
      <c r="S28" s="56" t="s">
        <v>55</v>
      </c>
      <c r="T28" s="56"/>
      <c r="U28" s="56"/>
      <c r="V28" s="56"/>
      <c r="W28" s="56"/>
      <c r="X28" s="56"/>
      <c r="Y28" s="56"/>
      <c r="Z28" s="56"/>
      <c r="AA28" s="56"/>
      <c r="AB28" s="57"/>
      <c r="AC28" s="56"/>
      <c r="AD28" s="58" t="s">
        <v>54</v>
      </c>
      <c r="AE28" s="58"/>
      <c r="AF28" s="59" t="s">
        <v>56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65" t="s">
        <v>20</v>
      </c>
      <c r="C29" s="66"/>
      <c r="D29" s="67"/>
      <c r="E29" s="19">
        <f>SUM(E26:E28)</f>
        <v>22</v>
      </c>
      <c r="F29" s="19">
        <f>SUM(F26:F28)</f>
        <v>0</v>
      </c>
      <c r="G29" s="19">
        <f>SUM(G26:G28)</f>
        <v>1</v>
      </c>
      <c r="H29" s="19">
        <f>SUM(H26:H28)</f>
        <v>2</v>
      </c>
      <c r="I29" s="19">
        <f>SUM(I26:I28)</f>
        <v>31</v>
      </c>
      <c r="J29" s="1"/>
      <c r="K29" s="68">
        <f>PRODUCT((F29+G29)/E29)</f>
        <v>4.5454545454545456E-2</v>
      </c>
      <c r="L29" s="68">
        <f>PRODUCT(H29/E29)</f>
        <v>9.0909090909090912E-2</v>
      </c>
      <c r="M29" s="68">
        <f>PRODUCT(I29/E29)</f>
        <v>1.4090909090909092</v>
      </c>
      <c r="N29" s="31">
        <f>PRODUCT(I29/O29)</f>
        <v>0.43036507726669215</v>
      </c>
      <c r="O29" s="25">
        <f>SUM(O26:O28)</f>
        <v>72.031866983458016</v>
      </c>
      <c r="P29" s="69" t="s">
        <v>37</v>
      </c>
      <c r="Q29" s="70"/>
      <c r="R29" s="70"/>
      <c r="S29" s="71"/>
      <c r="T29" s="71"/>
      <c r="U29" s="71"/>
      <c r="V29" s="71"/>
      <c r="W29" s="71"/>
      <c r="X29" s="71"/>
      <c r="Y29" s="71"/>
      <c r="Z29" s="71"/>
      <c r="AA29" s="71"/>
      <c r="AB29" s="72"/>
      <c r="AC29" s="71"/>
      <c r="AD29" s="71"/>
      <c r="AE29" s="73"/>
      <c r="AF29" s="74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4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 t="s">
        <v>39</v>
      </c>
      <c r="C31" s="1"/>
      <c r="D31" s="1" t="s">
        <v>50</v>
      </c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62</v>
      </c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 t="s">
        <v>49</v>
      </c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s="77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6"/>
      <c r="N36" s="76"/>
      <c r="O36" s="25"/>
      <c r="P36" s="1"/>
      <c r="Q36" s="37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6"/>
      <c r="N42" s="34"/>
      <c r="O42" s="25"/>
      <c r="P42" s="1"/>
      <c r="Q42" s="37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6"/>
      <c r="N43" s="76"/>
      <c r="O43" s="25"/>
      <c r="P43" s="1"/>
      <c r="Q43" s="37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9"/>
      <c r="AH44" s="77"/>
      <c r="AI44" s="77"/>
      <c r="AJ44" s="77"/>
      <c r="AK44" s="77"/>
      <c r="AL44" s="77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25"/>
      <c r="V45" s="75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77"/>
      <c r="AI45" s="77"/>
      <c r="AJ45" s="77"/>
      <c r="AK45" s="77"/>
      <c r="AL45" s="77"/>
    </row>
    <row r="46" spans="1:38" ht="15" customHeight="1" x14ac:dyDescent="0.25">
      <c r="A46" s="7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75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7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5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7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9"/>
    </row>
    <row r="49" spans="1:33" ht="15" customHeight="1" x14ac:dyDescent="0.25">
      <c r="A49" s="7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6"/>
      <c r="N49" s="34"/>
      <c r="O49" s="25"/>
      <c r="P49" s="1"/>
      <c r="Q49" s="37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9"/>
    </row>
    <row r="50" spans="1:33" ht="15" customHeight="1" x14ac:dyDescent="0.25">
      <c r="A50" s="7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7"/>
      <c r="R50" s="1"/>
      <c r="S50" s="1"/>
      <c r="T50" s="25"/>
      <c r="U50" s="25"/>
      <c r="V50" s="75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2019-01-23T15:25:07Z</dcterms:modified>
</cp:coreProperties>
</file>