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G6" i="2"/>
  <c r="O5" i="1" l="1"/>
  <c r="O14" i="1" l="1"/>
  <c r="O13" i="1"/>
  <c r="O11" i="1"/>
  <c r="O10" i="1"/>
  <c r="O9" i="1"/>
  <c r="O8" i="1"/>
  <c r="O15" i="1"/>
  <c r="O19" i="1" s="1"/>
  <c r="O22" i="1" s="1"/>
  <c r="O7" i="1"/>
  <c r="O6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M15" i="1"/>
  <c r="L15" i="1"/>
  <c r="K15" i="1"/>
  <c r="J15" i="1"/>
  <c r="I15" i="1"/>
  <c r="N15" i="1" s="1"/>
  <c r="N19" i="1" s="1"/>
  <c r="H15" i="1"/>
  <c r="H19" i="1" s="1"/>
  <c r="G15" i="1"/>
  <c r="G19" i="1" s="1"/>
  <c r="G22" i="1" s="1"/>
  <c r="F15" i="1"/>
  <c r="F19" i="1"/>
  <c r="E15" i="1"/>
  <c r="E19" i="1"/>
  <c r="E22" i="1" s="1"/>
  <c r="D16" i="1"/>
  <c r="K19" i="1" l="1"/>
  <c r="F22" i="1"/>
  <c r="I19" i="1"/>
  <c r="I22" i="1" s="1"/>
  <c r="M22" i="1" s="1"/>
  <c r="K22" i="1"/>
  <c r="L19" i="1"/>
  <c r="H22" i="1"/>
  <c r="L22" i="1" s="1"/>
  <c r="M19" i="1" l="1"/>
</calcChain>
</file>

<file path=xl/sharedStrings.xml><?xml version="1.0" encoding="utf-8"?>
<sst xmlns="http://schemas.openxmlformats.org/spreadsheetml/2006/main" count="142" uniqueCount="92">
  <si>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</si>
  <si>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</si>
  <si>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</si>
  <si>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</si>
  <si>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</si>
  <si>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</si>
  <si>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</si>
  <si>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</si>
  <si>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</si>
  <si>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</si>
  <si>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</si>
  <si>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</si>
  <si>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</si>
  <si>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</si>
  <si>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</si>
  <si>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</si>
  <si>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</si>
  <si>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</si>
  <si>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</si>
  <si>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</si>
  <si>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</si>
  <si>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</si>
  <si>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</si>
  <si>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</si>
  <si>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</si>
  <si>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</si>
  <si>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</si>
  <si>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</si>
  <si>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</si>
  <si>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</si>
  <si>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</si>
  <si>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</si>
  <si>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</si>
  <si>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</si>
  <si>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</si>
  <si>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</si>
  <si>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</si>
  <si>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</si>
  <si>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</si>
  <si>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</si>
  <si>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ViU</t>
  </si>
  <si>
    <t>SiiPe</t>
  </si>
  <si>
    <t>Anne Koljonen</t>
  </si>
  <si>
    <t>2.</t>
  </si>
  <si>
    <t>4.</t>
  </si>
  <si>
    <t>6.</t>
  </si>
  <si>
    <t>5.</t>
  </si>
  <si>
    <t>9.</t>
  </si>
  <si>
    <t>21.9.1972</t>
  </si>
  <si>
    <t>----</t>
  </si>
  <si>
    <t>SiiPe = Siilinjärven Pesis  (1987)</t>
  </si>
  <si>
    <t>ViU = Viinijärven Urheilijat  (1914)</t>
  </si>
  <si>
    <t>play off</t>
  </si>
  <si>
    <t>30.06. 1991  ViPa - ViU  9-8</t>
  </si>
  <si>
    <t xml:space="preserve">  18 v   9 kk   9 pv</t>
  </si>
  <si>
    <t>16.05. 1993  ViU - Pesäkarhut  29-5</t>
  </si>
  <si>
    <t>4.  ottelu</t>
  </si>
  <si>
    <t xml:space="preserve">  20 v   7 kk 25 pv</t>
  </si>
  <si>
    <t>09.05. 1993  IT - ViU  2-4</t>
  </si>
  <si>
    <t>3.  ottelu</t>
  </si>
  <si>
    <t xml:space="preserve">  20 v   7 kk 18 pv</t>
  </si>
  <si>
    <t>ykköspesis</t>
  </si>
  <si>
    <t>ViU  2</t>
  </si>
  <si>
    <t>ykkössarja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</si>
  <si>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</si>
  <si>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</si>
  <si>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</si>
  <si>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</si>
  <si>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</si>
  <si>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</si>
  <si>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</si>
  <si>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</si>
  <si>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</si>
  <si>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</si>
  <si>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</si>
  <si>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</si>
  <si>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</si>
  <si>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</si>
  <si>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</si>
  <si>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18.06. 1988  Kerava</t>
  </si>
  <si>
    <t xml:space="preserve">  2-7</t>
  </si>
  <si>
    <t>Itä</t>
  </si>
  <si>
    <t>Petri Kaijansinkko</t>
  </si>
  <si>
    <t>06.07. 1989  Kemi</t>
  </si>
  <si>
    <t>11-6</t>
  </si>
  <si>
    <t>Riitta Jalonen</t>
  </si>
  <si>
    <t>1000</t>
  </si>
  <si>
    <t>1/2</t>
  </si>
  <si>
    <t>3/5</t>
  </si>
  <si>
    <t>2p</t>
  </si>
  <si>
    <t>6/9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</si>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</sst>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8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710937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48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90">
        <v>1989</v>
      </c>
      <c r="C4" s="90"/>
      <c r="D4" s="91" t="s">
        <v>62</v>
      </c>
      <c r="E4" s="90"/>
      <c r="F4" s="92" t="s">
        <v>64</v>
      </c>
      <c r="G4" s="93"/>
      <c r="H4" s="94"/>
      <c r="I4" s="90"/>
      <c r="J4" s="90"/>
      <c r="K4" s="90"/>
      <c r="L4" s="90"/>
      <c r="M4" s="90"/>
      <c r="N4" s="95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4">
        <v>1990</v>
      </c>
      <c r="C5" s="84"/>
      <c r="D5" s="85" t="s">
        <v>62</v>
      </c>
      <c r="E5" s="84"/>
      <c r="F5" s="86" t="s">
        <v>63</v>
      </c>
      <c r="G5" s="87"/>
      <c r="H5" s="88"/>
      <c r="I5" s="84"/>
      <c r="J5" s="84"/>
      <c r="K5" s="84"/>
      <c r="L5" s="84"/>
      <c r="M5" s="84"/>
      <c r="N5" s="89"/>
      <c r="O5" s="25" t="e">
        <f t="shared" ref="O5" si="0">PRODUCT(I5/N5)</f>
        <v>#DIV/0!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1991</v>
      </c>
      <c r="C6" s="27" t="s">
        <v>43</v>
      </c>
      <c r="D6" s="28" t="s">
        <v>40</v>
      </c>
      <c r="E6" s="27">
        <v>1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81" t="s">
        <v>49</v>
      </c>
      <c r="O6" s="25" t="e">
        <f t="shared" ref="O6:O14" si="1">PRODUCT(I6/N6)</f>
        <v>#VALUE!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>
        <v>1</v>
      </c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4">
        <v>1992</v>
      </c>
      <c r="C7" s="84"/>
      <c r="D7" s="85" t="s">
        <v>62</v>
      </c>
      <c r="E7" s="84"/>
      <c r="F7" s="86" t="s">
        <v>61</v>
      </c>
      <c r="G7" s="87"/>
      <c r="H7" s="88"/>
      <c r="I7" s="84"/>
      <c r="J7" s="84"/>
      <c r="K7" s="84"/>
      <c r="L7" s="84"/>
      <c r="M7" s="84"/>
      <c r="N7" s="89"/>
      <c r="O7" s="25" t="e">
        <f t="shared" si="1"/>
        <v>#DIV/0!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1993</v>
      </c>
      <c r="C8" s="27" t="s">
        <v>45</v>
      </c>
      <c r="D8" s="28" t="s">
        <v>40</v>
      </c>
      <c r="E8" s="27">
        <v>23</v>
      </c>
      <c r="F8" s="27">
        <v>0</v>
      </c>
      <c r="G8" s="27">
        <v>7</v>
      </c>
      <c r="H8" s="27">
        <v>16</v>
      </c>
      <c r="I8" s="27">
        <v>73</v>
      </c>
      <c r="J8" s="27">
        <v>32</v>
      </c>
      <c r="K8" s="27">
        <v>13</v>
      </c>
      <c r="L8" s="27">
        <v>21</v>
      </c>
      <c r="M8" s="27">
        <v>7</v>
      </c>
      <c r="N8" s="29">
        <v>0.55600000000000005</v>
      </c>
      <c r="O8" s="25">
        <f t="shared" si="1"/>
        <v>131.29496402877697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52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1994</v>
      </c>
      <c r="C9" s="27" t="s">
        <v>45</v>
      </c>
      <c r="D9" s="28" t="s">
        <v>40</v>
      </c>
      <c r="E9" s="27">
        <v>23</v>
      </c>
      <c r="F9" s="27">
        <v>0</v>
      </c>
      <c r="G9" s="27">
        <v>18</v>
      </c>
      <c r="H9" s="27">
        <v>12</v>
      </c>
      <c r="I9" s="27">
        <v>72</v>
      </c>
      <c r="J9" s="27">
        <v>28</v>
      </c>
      <c r="K9" s="27">
        <v>11</v>
      </c>
      <c r="L9" s="27">
        <v>15</v>
      </c>
      <c r="M9" s="27">
        <v>18</v>
      </c>
      <c r="N9" s="29">
        <v>0.53500000000000003</v>
      </c>
      <c r="O9" s="25">
        <f t="shared" si="1"/>
        <v>134.57943925233644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 t="s">
        <v>52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1995</v>
      </c>
      <c r="C10" s="27" t="s">
        <v>43</v>
      </c>
      <c r="D10" s="28" t="s">
        <v>41</v>
      </c>
      <c r="E10" s="27">
        <v>22</v>
      </c>
      <c r="F10" s="27">
        <v>1</v>
      </c>
      <c r="G10" s="27">
        <v>11</v>
      </c>
      <c r="H10" s="27">
        <v>28</v>
      </c>
      <c r="I10" s="27">
        <v>70</v>
      </c>
      <c r="J10" s="27">
        <v>33</v>
      </c>
      <c r="K10" s="27">
        <v>19</v>
      </c>
      <c r="L10" s="27">
        <v>6</v>
      </c>
      <c r="M10" s="27">
        <v>12</v>
      </c>
      <c r="N10" s="29">
        <v>0.67</v>
      </c>
      <c r="O10" s="25">
        <f t="shared" si="1"/>
        <v>104.4776119402985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>
        <v>1</v>
      </c>
      <c r="AE10" s="27"/>
      <c r="AF10" s="14" t="s">
        <v>52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1996</v>
      </c>
      <c r="C11" s="27" t="s">
        <v>44</v>
      </c>
      <c r="D11" s="28" t="s">
        <v>41</v>
      </c>
      <c r="E11" s="27">
        <v>24</v>
      </c>
      <c r="F11" s="27">
        <v>1</v>
      </c>
      <c r="G11" s="27">
        <v>11</v>
      </c>
      <c r="H11" s="27">
        <v>11</v>
      </c>
      <c r="I11" s="27">
        <v>70</v>
      </c>
      <c r="J11" s="27">
        <v>29</v>
      </c>
      <c r="K11" s="27">
        <v>15</v>
      </c>
      <c r="L11" s="27">
        <v>14</v>
      </c>
      <c r="M11" s="27">
        <v>12</v>
      </c>
      <c r="N11" s="29">
        <v>0.47599999999999998</v>
      </c>
      <c r="O11" s="25">
        <f t="shared" si="1"/>
        <v>147.05882352941177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 t="s">
        <v>52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1997</v>
      </c>
      <c r="C12" s="27"/>
      <c r="D12" s="28"/>
      <c r="E12" s="27"/>
      <c r="F12" s="27"/>
      <c r="G12" s="27"/>
      <c r="H12" s="27"/>
      <c r="I12" s="27"/>
      <c r="J12" s="27"/>
      <c r="K12" s="27"/>
      <c r="L12" s="27"/>
      <c r="M12" s="27"/>
      <c r="N12" s="29"/>
      <c r="O12" s="25">
        <v>0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1998</v>
      </c>
      <c r="C13" s="27" t="s">
        <v>46</v>
      </c>
      <c r="D13" s="28" t="s">
        <v>40</v>
      </c>
      <c r="E13" s="27">
        <v>5</v>
      </c>
      <c r="F13" s="27">
        <v>0</v>
      </c>
      <c r="G13" s="27">
        <v>0</v>
      </c>
      <c r="H13" s="27">
        <v>1</v>
      </c>
      <c r="I13" s="27">
        <v>3</v>
      </c>
      <c r="J13" s="27">
        <v>1</v>
      </c>
      <c r="K13" s="27">
        <v>1</v>
      </c>
      <c r="L13" s="27">
        <v>1</v>
      </c>
      <c r="M13" s="27">
        <v>0</v>
      </c>
      <c r="N13" s="29">
        <v>0.3</v>
      </c>
      <c r="O13" s="25">
        <f t="shared" si="1"/>
        <v>10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1999</v>
      </c>
      <c r="C14" s="27" t="s">
        <v>47</v>
      </c>
      <c r="D14" s="28" t="s">
        <v>40</v>
      </c>
      <c r="E14" s="27">
        <v>12</v>
      </c>
      <c r="F14" s="27">
        <v>0</v>
      </c>
      <c r="G14" s="27">
        <v>2</v>
      </c>
      <c r="H14" s="27">
        <v>2</v>
      </c>
      <c r="I14" s="27">
        <v>23</v>
      </c>
      <c r="J14" s="27">
        <v>6</v>
      </c>
      <c r="K14" s="27">
        <v>11</v>
      </c>
      <c r="L14" s="27">
        <v>4</v>
      </c>
      <c r="M14" s="27">
        <v>2</v>
      </c>
      <c r="N14" s="29">
        <v>0.36099999999999999</v>
      </c>
      <c r="O14" s="82">
        <f t="shared" si="1"/>
        <v>63.711911357340725</v>
      </c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2">SUM(E6:E14)</f>
        <v>110</v>
      </c>
      <c r="F15" s="19">
        <f t="shared" si="2"/>
        <v>2</v>
      </c>
      <c r="G15" s="19">
        <f t="shared" si="2"/>
        <v>49</v>
      </c>
      <c r="H15" s="19">
        <f t="shared" si="2"/>
        <v>70</v>
      </c>
      <c r="I15" s="19">
        <f t="shared" si="2"/>
        <v>311</v>
      </c>
      <c r="J15" s="19">
        <f t="shared" si="2"/>
        <v>129</v>
      </c>
      <c r="K15" s="19">
        <f t="shared" si="2"/>
        <v>70</v>
      </c>
      <c r="L15" s="19">
        <f t="shared" si="2"/>
        <v>61</v>
      </c>
      <c r="M15" s="19">
        <f t="shared" si="2"/>
        <v>51</v>
      </c>
      <c r="N15" s="31">
        <f>PRODUCT(I15/O15)</f>
        <v>0.52611746027892314</v>
      </c>
      <c r="O15" s="83">
        <f>SUM(O8:O14)</f>
        <v>591.12275010816438</v>
      </c>
      <c r="P15" s="19">
        <f t="shared" ref="P15:AE15" si="3">SUM(P6:P14)</f>
        <v>0</v>
      </c>
      <c r="Q15" s="19">
        <f t="shared" si="3"/>
        <v>0</v>
      </c>
      <c r="R15" s="19">
        <f t="shared" si="3"/>
        <v>0</v>
      </c>
      <c r="S15" s="19">
        <f t="shared" si="3"/>
        <v>0</v>
      </c>
      <c r="T15" s="19">
        <f t="shared" si="3"/>
        <v>0</v>
      </c>
      <c r="U15" s="19">
        <f t="shared" si="3"/>
        <v>0</v>
      </c>
      <c r="V15" s="19">
        <f t="shared" si="3"/>
        <v>0</v>
      </c>
      <c r="W15" s="19">
        <f t="shared" si="3"/>
        <v>0</v>
      </c>
      <c r="X15" s="19">
        <f t="shared" si="3"/>
        <v>0</v>
      </c>
      <c r="Y15" s="19">
        <f t="shared" si="3"/>
        <v>0</v>
      </c>
      <c r="Z15" s="19">
        <f t="shared" si="3"/>
        <v>0</v>
      </c>
      <c r="AA15" s="19">
        <f t="shared" si="3"/>
        <v>0</v>
      </c>
      <c r="AB15" s="19">
        <f t="shared" si="3"/>
        <v>0</v>
      </c>
      <c r="AC15" s="19">
        <f t="shared" si="3"/>
        <v>0</v>
      </c>
      <c r="AD15" s="19">
        <f t="shared" si="3"/>
        <v>2</v>
      </c>
      <c r="AE15" s="19">
        <f t="shared" si="3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8" t="s">
        <v>2</v>
      </c>
      <c r="C16" s="32"/>
      <c r="D16" s="33">
        <f>SUM(F15:H15)+((I15-F15-G15)/3)+(E15/3)+(Z15*25)+(AA15*25)+(AB15*10)+(AC15*25)+(AD15*20)+(AE15*15)-20</f>
        <v>264.33333333333337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35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39"/>
      <c r="D18" s="39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19" t="s">
        <v>21</v>
      </c>
      <c r="O18" s="25"/>
      <c r="P18" s="40" t="s">
        <v>33</v>
      </c>
      <c r="Q18" s="13"/>
      <c r="R18" s="13"/>
      <c r="S18" s="13"/>
      <c r="T18" s="41"/>
      <c r="U18" s="41"/>
      <c r="V18" s="41"/>
      <c r="W18" s="41"/>
      <c r="X18" s="41"/>
      <c r="Y18" s="13"/>
      <c r="Z18" s="13"/>
      <c r="AA18" s="13"/>
      <c r="AB18" s="12"/>
      <c r="AC18" s="13"/>
      <c r="AD18" s="13"/>
      <c r="AE18" s="13"/>
      <c r="AF18" s="42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0" t="s">
        <v>17</v>
      </c>
      <c r="C19" s="13"/>
      <c r="D19" s="43"/>
      <c r="E19" s="27">
        <f>PRODUCT(E15)</f>
        <v>110</v>
      </c>
      <c r="F19" s="27">
        <f>PRODUCT(F15)</f>
        <v>2</v>
      </c>
      <c r="G19" s="27">
        <f>PRODUCT(G15)</f>
        <v>49</v>
      </c>
      <c r="H19" s="27">
        <f>PRODUCT(H15)</f>
        <v>70</v>
      </c>
      <c r="I19" s="27">
        <f>PRODUCT(I15)</f>
        <v>311</v>
      </c>
      <c r="J19" s="1"/>
      <c r="K19" s="44">
        <f>PRODUCT((F19+G19)/E19)</f>
        <v>0.46363636363636362</v>
      </c>
      <c r="L19" s="44">
        <f>PRODUCT(H19/E19)</f>
        <v>0.63636363636363635</v>
      </c>
      <c r="M19" s="44">
        <f>PRODUCT(I19/E19)</f>
        <v>2.8272727272727272</v>
      </c>
      <c r="N19" s="29">
        <f>PRODUCT(N15)</f>
        <v>0.52611746027892314</v>
      </c>
      <c r="O19" s="25">
        <f>PRODUCT(O15)</f>
        <v>591.12275010816438</v>
      </c>
      <c r="P19" s="45" t="s">
        <v>34</v>
      </c>
      <c r="Q19" s="46"/>
      <c r="R19" s="46"/>
      <c r="S19" s="47" t="s">
        <v>53</v>
      </c>
      <c r="T19" s="47"/>
      <c r="U19" s="47"/>
      <c r="V19" s="47"/>
      <c r="W19" s="47"/>
      <c r="X19" s="47"/>
      <c r="Y19" s="47"/>
      <c r="Z19" s="47"/>
      <c r="AA19" s="47"/>
      <c r="AB19" s="48"/>
      <c r="AC19" s="47"/>
      <c r="AD19" s="49" t="s">
        <v>38</v>
      </c>
      <c r="AE19" s="49"/>
      <c r="AF19" s="50" t="s">
        <v>54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1" t="s">
        <v>18</v>
      </c>
      <c r="C20" s="52"/>
      <c r="D20" s="53"/>
      <c r="E20" s="27"/>
      <c r="F20" s="27"/>
      <c r="G20" s="27"/>
      <c r="H20" s="27"/>
      <c r="I20" s="27"/>
      <c r="J20" s="1"/>
      <c r="K20" s="44"/>
      <c r="L20" s="44"/>
      <c r="M20" s="44"/>
      <c r="N20" s="29"/>
      <c r="O20" s="25"/>
      <c r="P20" s="54" t="s">
        <v>35</v>
      </c>
      <c r="Q20" s="55"/>
      <c r="R20" s="55"/>
      <c r="S20" s="56" t="s">
        <v>55</v>
      </c>
      <c r="T20" s="56"/>
      <c r="U20" s="56"/>
      <c r="V20" s="56"/>
      <c r="W20" s="56"/>
      <c r="X20" s="56"/>
      <c r="Y20" s="56"/>
      <c r="Z20" s="56"/>
      <c r="AA20" s="56"/>
      <c r="AB20" s="57"/>
      <c r="AC20" s="56"/>
      <c r="AD20" s="58" t="s">
        <v>56</v>
      </c>
      <c r="AE20" s="58"/>
      <c r="AF20" s="59" t="s">
        <v>57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0" t="s">
        <v>19</v>
      </c>
      <c r="C21" s="61"/>
      <c r="D21" s="62"/>
      <c r="E21" s="30"/>
      <c r="F21" s="30"/>
      <c r="G21" s="30"/>
      <c r="H21" s="30"/>
      <c r="I21" s="30"/>
      <c r="J21" s="1"/>
      <c r="K21" s="63"/>
      <c r="L21" s="63"/>
      <c r="M21" s="63"/>
      <c r="N21" s="64"/>
      <c r="O21" s="25"/>
      <c r="P21" s="54" t="s">
        <v>36</v>
      </c>
      <c r="Q21" s="55"/>
      <c r="R21" s="55"/>
      <c r="S21" s="56" t="s">
        <v>58</v>
      </c>
      <c r="T21" s="56"/>
      <c r="U21" s="56"/>
      <c r="V21" s="56"/>
      <c r="W21" s="56"/>
      <c r="X21" s="56"/>
      <c r="Y21" s="56"/>
      <c r="Z21" s="56"/>
      <c r="AA21" s="56"/>
      <c r="AB21" s="57"/>
      <c r="AC21" s="56"/>
      <c r="AD21" s="58" t="s">
        <v>59</v>
      </c>
      <c r="AE21" s="58"/>
      <c r="AF21" s="59" t="s">
        <v>60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5" t="s">
        <v>20</v>
      </c>
      <c r="C22" s="66"/>
      <c r="D22" s="67"/>
      <c r="E22" s="19">
        <f>SUM(E19:E21)</f>
        <v>110</v>
      </c>
      <c r="F22" s="19">
        <f>SUM(F19:F21)</f>
        <v>2</v>
      </c>
      <c r="G22" s="19">
        <f>SUM(G19:G21)</f>
        <v>49</v>
      </c>
      <c r="H22" s="19">
        <f>SUM(H19:H21)</f>
        <v>70</v>
      </c>
      <c r="I22" s="19">
        <f>SUM(I19:I21)</f>
        <v>311</v>
      </c>
      <c r="J22" s="1"/>
      <c r="K22" s="68">
        <f>PRODUCT((F22+G22)/E22)</f>
        <v>0.46363636363636362</v>
      </c>
      <c r="L22" s="68">
        <f>PRODUCT(H22/E22)</f>
        <v>0.63636363636363635</v>
      </c>
      <c r="M22" s="68">
        <f>PRODUCT(I22/E22)</f>
        <v>2.8272727272727272</v>
      </c>
      <c r="N22" s="31">
        <v>0.52600000000000002</v>
      </c>
      <c r="O22" s="25">
        <f>SUM(O19:O21)</f>
        <v>591.12275010816438</v>
      </c>
      <c r="P22" s="69" t="s">
        <v>37</v>
      </c>
      <c r="Q22" s="70"/>
      <c r="R22" s="70"/>
      <c r="S22" s="71"/>
      <c r="T22" s="71"/>
      <c r="U22" s="71"/>
      <c r="V22" s="71"/>
      <c r="W22" s="71"/>
      <c r="X22" s="71"/>
      <c r="Y22" s="71"/>
      <c r="Z22" s="71"/>
      <c r="AA22" s="71"/>
      <c r="AB22" s="72"/>
      <c r="AC22" s="71"/>
      <c r="AD22" s="71"/>
      <c r="AE22" s="73"/>
      <c r="AF22" s="74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39</v>
      </c>
      <c r="C24" s="1"/>
      <c r="D24" s="1" t="s">
        <v>51</v>
      </c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50</v>
      </c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s="77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6"/>
      <c r="N29" s="76"/>
      <c r="O29" s="25"/>
      <c r="P29" s="1"/>
      <c r="Q29" s="37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s="7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5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75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7"/>
      <c r="R33" s="1"/>
      <c r="S33" s="1"/>
      <c r="T33" s="25"/>
      <c r="U33" s="25"/>
      <c r="V33" s="75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6"/>
      <c r="N35" s="34"/>
      <c r="O35" s="25"/>
      <c r="P35" s="1"/>
      <c r="Q35" s="37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6"/>
      <c r="N36" s="76"/>
      <c r="O36" s="25"/>
      <c r="P36" s="1"/>
      <c r="Q36" s="37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9"/>
      <c r="AH37" s="77"/>
      <c r="AI37" s="77"/>
      <c r="AJ37" s="77"/>
      <c r="AK37" s="77"/>
      <c r="AL37" s="77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5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77"/>
      <c r="AI38" s="77"/>
      <c r="AJ38" s="77"/>
      <c r="AK38" s="77"/>
      <c r="AL38" s="77"/>
    </row>
    <row r="39" spans="1:38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5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25"/>
      <c r="V40" s="75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7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9"/>
    </row>
    <row r="42" spans="1:38" ht="15" customHeight="1" x14ac:dyDescent="0.25">
      <c r="A42" s="78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6"/>
      <c r="N42" s="34"/>
      <c r="O42" s="25"/>
      <c r="P42" s="1"/>
      <c r="Q42" s="37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9"/>
    </row>
    <row r="43" spans="1:38" ht="15" customHeight="1" x14ac:dyDescent="0.25">
      <c r="A43" s="7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7"/>
      <c r="R43" s="1"/>
      <c r="S43" s="1"/>
      <c r="T43" s="25"/>
      <c r="U43" s="25"/>
      <c r="V43" s="75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29.7109375" style="111" customWidth="1"/>
    <col min="3" max="3" width="21.5703125" style="112" customWidth="1"/>
    <col min="4" max="4" width="10.5703125" style="113" customWidth="1"/>
    <col min="5" max="5" width="8" style="113" customWidth="1"/>
    <col min="6" max="6" width="0.7109375" style="36" customWidth="1"/>
    <col min="7" max="11" width="5.28515625" style="112" customWidth="1"/>
    <col min="12" max="12" width="6.42578125" style="112" customWidth="1"/>
    <col min="13" max="16" width="5.28515625" style="112" customWidth="1"/>
    <col min="17" max="21" width="6.7109375" style="112" customWidth="1"/>
    <col min="22" max="22" width="10.85546875" style="112" customWidth="1"/>
    <col min="23" max="23" width="19.7109375" style="113" customWidth="1"/>
    <col min="24" max="24" width="9.7109375" style="112" customWidth="1"/>
    <col min="25" max="30" width="9.140625" style="114"/>
  </cols>
  <sheetData>
    <row r="1" spans="1:30" ht="18.75" x14ac:dyDescent="0.3">
      <c r="A1" s="9"/>
      <c r="B1" s="96" t="s">
        <v>65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8"/>
      <c r="X1" s="88"/>
      <c r="Y1" s="99"/>
      <c r="Z1" s="99"/>
      <c r="AA1" s="99"/>
      <c r="AB1" s="99"/>
      <c r="AC1" s="99"/>
      <c r="AD1" s="99"/>
    </row>
    <row r="2" spans="1:30" x14ac:dyDescent="0.25">
      <c r="A2" s="9"/>
      <c r="B2" s="118" t="s">
        <v>42</v>
      </c>
      <c r="C2" s="119" t="s">
        <v>48</v>
      </c>
      <c r="D2" s="100"/>
      <c r="E2" s="10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1"/>
      <c r="X2" s="42"/>
      <c r="Y2" s="99"/>
      <c r="Z2" s="99"/>
      <c r="AA2" s="99"/>
      <c r="AB2" s="99"/>
      <c r="AC2" s="99"/>
      <c r="AD2" s="99"/>
    </row>
    <row r="3" spans="1:30" x14ac:dyDescent="0.25">
      <c r="A3" s="9"/>
      <c r="B3" s="102" t="s">
        <v>66</v>
      </c>
      <c r="C3" s="23" t="s">
        <v>67</v>
      </c>
      <c r="D3" s="103" t="s">
        <v>68</v>
      </c>
      <c r="E3" s="104" t="s">
        <v>1</v>
      </c>
      <c r="F3" s="25"/>
      <c r="G3" s="105" t="s">
        <v>69</v>
      </c>
      <c r="H3" s="106" t="s">
        <v>70</v>
      </c>
      <c r="I3" s="106" t="s">
        <v>31</v>
      </c>
      <c r="J3" s="18" t="s">
        <v>71</v>
      </c>
      <c r="K3" s="107" t="s">
        <v>72</v>
      </c>
      <c r="L3" s="107" t="s">
        <v>73</v>
      </c>
      <c r="M3" s="105" t="s">
        <v>74</v>
      </c>
      <c r="N3" s="105" t="s">
        <v>30</v>
      </c>
      <c r="O3" s="106" t="s">
        <v>75</v>
      </c>
      <c r="P3" s="105" t="s">
        <v>70</v>
      </c>
      <c r="Q3" s="105" t="s">
        <v>3</v>
      </c>
      <c r="R3" s="105">
        <v>1</v>
      </c>
      <c r="S3" s="105">
        <v>2</v>
      </c>
      <c r="T3" s="105">
        <v>3</v>
      </c>
      <c r="U3" s="105" t="s">
        <v>76</v>
      </c>
      <c r="V3" s="18" t="s">
        <v>21</v>
      </c>
      <c r="W3" s="17" t="s">
        <v>77</v>
      </c>
      <c r="X3" s="17" t="s">
        <v>78</v>
      </c>
      <c r="Y3" s="99"/>
      <c r="Z3" s="99"/>
      <c r="AA3" s="99"/>
      <c r="AB3" s="99"/>
      <c r="AC3" s="99"/>
      <c r="AD3" s="99"/>
    </row>
    <row r="4" spans="1:30" x14ac:dyDescent="0.25">
      <c r="A4" s="9"/>
      <c r="B4" s="132" t="s">
        <v>79</v>
      </c>
      <c r="C4" s="133" t="s">
        <v>80</v>
      </c>
      <c r="D4" s="115" t="s">
        <v>81</v>
      </c>
      <c r="E4" s="134" t="s">
        <v>40</v>
      </c>
      <c r="F4" s="82"/>
      <c r="G4" s="116"/>
      <c r="H4" s="135"/>
      <c r="I4" s="116">
        <v>1</v>
      </c>
      <c r="J4" s="136"/>
      <c r="K4" s="136"/>
      <c r="L4" s="136"/>
      <c r="M4" s="136">
        <v>1</v>
      </c>
      <c r="N4" s="116"/>
      <c r="O4" s="135"/>
      <c r="P4" s="116"/>
      <c r="Q4" s="137"/>
      <c r="R4" s="137"/>
      <c r="S4" s="137"/>
      <c r="T4" s="137"/>
      <c r="U4" s="137"/>
      <c r="V4" s="138"/>
      <c r="W4" s="139" t="s">
        <v>82</v>
      </c>
      <c r="X4" s="116">
        <v>160</v>
      </c>
      <c r="Y4" s="99"/>
      <c r="Z4" s="99"/>
      <c r="AA4" s="99"/>
      <c r="AB4" s="99"/>
      <c r="AC4" s="99"/>
      <c r="AD4" s="99"/>
    </row>
    <row r="5" spans="1:30" x14ac:dyDescent="0.25">
      <c r="A5" s="9"/>
      <c r="B5" s="132" t="s">
        <v>83</v>
      </c>
      <c r="C5" s="133" t="s">
        <v>84</v>
      </c>
      <c r="D5" s="115" t="s">
        <v>81</v>
      </c>
      <c r="E5" s="134" t="s">
        <v>40</v>
      </c>
      <c r="F5" s="82"/>
      <c r="G5" s="116">
        <v>1</v>
      </c>
      <c r="H5" s="135"/>
      <c r="I5" s="116"/>
      <c r="J5" s="136" t="s">
        <v>89</v>
      </c>
      <c r="K5" s="136">
        <v>1</v>
      </c>
      <c r="L5" s="136"/>
      <c r="M5" s="136">
        <v>1</v>
      </c>
      <c r="N5" s="116"/>
      <c r="O5" s="135">
        <v>1</v>
      </c>
      <c r="P5" s="116">
        <v>3</v>
      </c>
      <c r="Q5" s="137" t="s">
        <v>90</v>
      </c>
      <c r="R5" s="137" t="s">
        <v>88</v>
      </c>
      <c r="S5" s="137" t="s">
        <v>87</v>
      </c>
      <c r="T5" s="137" t="s">
        <v>91</v>
      </c>
      <c r="U5" s="137" t="s">
        <v>91</v>
      </c>
      <c r="V5" s="138">
        <v>0.66666666666666663</v>
      </c>
      <c r="W5" s="139" t="s">
        <v>85</v>
      </c>
      <c r="X5" s="117" t="s">
        <v>86</v>
      </c>
      <c r="Y5" s="99"/>
      <c r="Z5" s="99"/>
      <c r="AA5" s="99"/>
      <c r="AB5" s="99"/>
      <c r="AC5" s="99"/>
      <c r="AD5" s="99"/>
    </row>
    <row r="6" spans="1:30" x14ac:dyDescent="0.25">
      <c r="A6" s="24"/>
      <c r="B6" s="23" t="s">
        <v>9</v>
      </c>
      <c r="C6" s="18"/>
      <c r="D6" s="17"/>
      <c r="E6" s="120"/>
      <c r="F6" s="121"/>
      <c r="G6" s="19">
        <f>SUM(G2:G5)</f>
        <v>1</v>
      </c>
      <c r="H6" s="19"/>
      <c r="I6" s="19">
        <f>SUM(I2:I5)</f>
        <v>1</v>
      </c>
      <c r="J6" s="18"/>
      <c r="K6" s="18"/>
      <c r="L6" s="18"/>
      <c r="M6" s="19">
        <f t="shared" ref="M6" si="0">SUM(M2:M5)</f>
        <v>2</v>
      </c>
      <c r="N6" s="19"/>
      <c r="O6" s="19">
        <v>1</v>
      </c>
      <c r="P6" s="19">
        <v>3</v>
      </c>
      <c r="Q6" s="122" t="s">
        <v>90</v>
      </c>
      <c r="R6" s="122" t="s">
        <v>88</v>
      </c>
      <c r="S6" s="122" t="s">
        <v>87</v>
      </c>
      <c r="T6" s="122" t="s">
        <v>91</v>
      </c>
      <c r="U6" s="122" t="s">
        <v>91</v>
      </c>
      <c r="V6" s="31">
        <v>0.66666666666666663</v>
      </c>
      <c r="W6" s="123"/>
      <c r="X6" s="122"/>
      <c r="Y6" s="99"/>
      <c r="Z6" s="99"/>
      <c r="AA6" s="99"/>
      <c r="AB6" s="99"/>
      <c r="AC6" s="99"/>
      <c r="AD6" s="99"/>
    </row>
    <row r="7" spans="1:30" x14ac:dyDescent="0.25">
      <c r="A7" s="24"/>
      <c r="B7" s="124"/>
      <c r="C7" s="125"/>
      <c r="D7" s="126"/>
      <c r="E7" s="127"/>
      <c r="F7" s="128"/>
      <c r="G7" s="125"/>
      <c r="H7" s="125"/>
      <c r="I7" s="125"/>
      <c r="J7" s="129"/>
      <c r="K7" s="129"/>
      <c r="L7" s="129"/>
      <c r="M7" s="125"/>
      <c r="N7" s="125"/>
      <c r="O7" s="125"/>
      <c r="P7" s="125"/>
      <c r="Q7" s="130"/>
      <c r="R7" s="130"/>
      <c r="S7" s="130"/>
      <c r="T7" s="130"/>
      <c r="U7" s="130"/>
      <c r="V7" s="125"/>
      <c r="W7" s="126"/>
      <c r="X7" s="131"/>
      <c r="Y7" s="99"/>
      <c r="Z7" s="99"/>
      <c r="AA7" s="99"/>
      <c r="AB7" s="99"/>
      <c r="AC7" s="99"/>
      <c r="AD7" s="99"/>
    </row>
    <row r="8" spans="1:30" x14ac:dyDescent="0.25">
      <c r="A8" s="24"/>
      <c r="B8" s="108"/>
      <c r="C8" s="1"/>
      <c r="D8" s="108"/>
      <c r="E8" s="109"/>
      <c r="G8" s="1"/>
      <c r="H8" s="37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8"/>
      <c r="X8" s="1"/>
      <c r="Y8" s="99"/>
      <c r="Z8" s="99"/>
      <c r="AA8" s="99"/>
      <c r="AB8" s="99"/>
      <c r="AC8" s="99"/>
      <c r="AD8" s="99"/>
    </row>
    <row r="9" spans="1:30" x14ac:dyDescent="0.25">
      <c r="A9" s="24"/>
      <c r="B9" s="108"/>
      <c r="C9" s="1"/>
      <c r="D9" s="108"/>
      <c r="E9" s="109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99"/>
      <c r="Z9" s="99"/>
      <c r="AA9" s="99"/>
      <c r="AB9" s="99"/>
      <c r="AC9" s="99"/>
      <c r="AD9" s="99"/>
    </row>
    <row r="10" spans="1:30" x14ac:dyDescent="0.25">
      <c r="A10" s="24"/>
      <c r="B10" s="108"/>
      <c r="C10" s="1"/>
      <c r="D10" s="108"/>
      <c r="E10" s="109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99"/>
      <c r="Z10" s="99"/>
      <c r="AA10" s="99"/>
      <c r="AB10" s="99"/>
      <c r="AC10" s="99"/>
      <c r="AD10" s="99"/>
    </row>
    <row r="11" spans="1:30" x14ac:dyDescent="0.25">
      <c r="A11" s="24"/>
      <c r="B11" s="108"/>
      <c r="C11" s="1"/>
      <c r="D11" s="108"/>
      <c r="E11" s="109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99"/>
      <c r="Z11" s="99"/>
      <c r="AA11" s="99"/>
      <c r="AB11" s="99"/>
      <c r="AC11" s="99"/>
      <c r="AD11" s="99"/>
    </row>
    <row r="12" spans="1:30" x14ac:dyDescent="0.25">
      <c r="A12" s="24"/>
      <c r="B12" s="108"/>
      <c r="C12" s="1"/>
      <c r="D12" s="108"/>
      <c r="E12" s="109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99"/>
      <c r="Z12" s="99"/>
      <c r="AA12" s="99"/>
      <c r="AB12" s="99"/>
      <c r="AC12" s="99"/>
      <c r="AD12" s="99"/>
    </row>
    <row r="13" spans="1:30" x14ac:dyDescent="0.25">
      <c r="A13" s="24"/>
      <c r="B13" s="108"/>
      <c r="C13" s="1"/>
      <c r="D13" s="108"/>
      <c r="E13" s="109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99"/>
      <c r="Z13" s="99"/>
      <c r="AA13" s="99"/>
      <c r="AB13" s="99"/>
      <c r="AC13" s="99"/>
      <c r="AD13" s="99"/>
    </row>
    <row r="14" spans="1:30" x14ac:dyDescent="0.25">
      <c r="A14" s="24"/>
      <c r="B14" s="108"/>
      <c r="C14" s="1"/>
      <c r="D14" s="108"/>
      <c r="E14" s="109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99"/>
      <c r="Z14" s="99"/>
      <c r="AA14" s="99"/>
      <c r="AB14" s="99"/>
      <c r="AC14" s="99"/>
      <c r="AD14" s="99"/>
    </row>
    <row r="15" spans="1:30" x14ac:dyDescent="0.25">
      <c r="A15" s="24"/>
      <c r="B15" s="108"/>
      <c r="C15" s="1"/>
      <c r="D15" s="108"/>
      <c r="E15" s="109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99"/>
      <c r="Z15" s="99"/>
      <c r="AA15" s="99"/>
      <c r="AB15" s="99"/>
      <c r="AC15" s="99"/>
      <c r="AD15" s="99"/>
    </row>
    <row r="16" spans="1:30" x14ac:dyDescent="0.25">
      <c r="A16" s="24"/>
      <c r="B16" s="108"/>
      <c r="C16" s="1"/>
      <c r="D16" s="108"/>
      <c r="E16" s="109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99"/>
      <c r="Z16" s="99"/>
      <c r="AA16" s="99"/>
      <c r="AB16" s="99"/>
      <c r="AC16" s="99"/>
      <c r="AD16" s="99"/>
    </row>
    <row r="17" spans="1:30" x14ac:dyDescent="0.25">
      <c r="A17" s="24"/>
      <c r="B17" s="108"/>
      <c r="C17" s="1"/>
      <c r="D17" s="108"/>
      <c r="E17" s="109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99"/>
      <c r="Z17" s="99"/>
      <c r="AA17" s="99"/>
      <c r="AB17" s="99"/>
      <c r="AC17" s="99"/>
      <c r="AD17" s="99"/>
    </row>
    <row r="18" spans="1:30" x14ac:dyDescent="0.25">
      <c r="A18" s="24"/>
      <c r="B18" s="108"/>
      <c r="C18" s="1"/>
      <c r="D18" s="108"/>
      <c r="E18" s="109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99"/>
      <c r="Z18" s="99"/>
      <c r="AA18" s="99"/>
      <c r="AB18" s="99"/>
      <c r="AC18" s="99"/>
      <c r="AD18" s="99"/>
    </row>
    <row r="19" spans="1:30" x14ac:dyDescent="0.25">
      <c r="A19" s="24"/>
      <c r="B19" s="108"/>
      <c r="C19" s="1"/>
      <c r="D19" s="108"/>
      <c r="E19" s="109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99"/>
      <c r="Z19" s="99"/>
      <c r="AA19" s="99"/>
      <c r="AB19" s="99"/>
      <c r="AC19" s="99"/>
      <c r="AD19" s="99"/>
    </row>
    <row r="20" spans="1:30" x14ac:dyDescent="0.25">
      <c r="A20" s="24"/>
      <c r="B20" s="108"/>
      <c r="C20" s="1"/>
      <c r="D20" s="108"/>
      <c r="E20" s="109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99"/>
      <c r="Z20" s="99"/>
      <c r="AA20" s="99"/>
      <c r="AB20" s="99"/>
      <c r="AC20" s="99"/>
      <c r="AD20" s="99"/>
    </row>
    <row r="21" spans="1:30" x14ac:dyDescent="0.25">
      <c r="A21" s="24"/>
      <c r="B21" s="108"/>
      <c r="C21" s="1"/>
      <c r="D21" s="108"/>
      <c r="E21" s="109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99"/>
      <c r="Z21" s="99"/>
      <c r="AA21" s="99"/>
      <c r="AB21" s="99"/>
      <c r="AC21" s="99"/>
      <c r="AD21" s="99"/>
    </row>
    <row r="22" spans="1:30" x14ac:dyDescent="0.25">
      <c r="A22" s="24"/>
      <c r="B22" s="108"/>
      <c r="C22" s="1"/>
      <c r="D22" s="108"/>
      <c r="E22" s="109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99"/>
      <c r="Z22" s="99"/>
      <c r="AA22" s="99"/>
      <c r="AB22" s="99"/>
      <c r="AC22" s="99"/>
      <c r="AD22" s="99"/>
    </row>
    <row r="23" spans="1:30" x14ac:dyDescent="0.25">
      <c r="A23" s="24"/>
      <c r="B23" s="108"/>
      <c r="C23" s="1"/>
      <c r="D23" s="108"/>
      <c r="E23" s="109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99"/>
      <c r="Z23" s="99"/>
      <c r="AA23" s="99"/>
      <c r="AB23" s="99"/>
      <c r="AC23" s="99"/>
      <c r="AD23" s="99"/>
    </row>
    <row r="24" spans="1:30" x14ac:dyDescent="0.25">
      <c r="A24" s="24"/>
      <c r="B24" s="108"/>
      <c r="C24" s="1"/>
      <c r="D24" s="108"/>
      <c r="E24" s="109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99"/>
      <c r="Z24" s="99"/>
      <c r="AA24" s="99"/>
      <c r="AB24" s="99"/>
      <c r="AC24" s="99"/>
      <c r="AD24" s="99"/>
    </row>
    <row r="25" spans="1:30" x14ac:dyDescent="0.25">
      <c r="A25" s="24"/>
      <c r="B25" s="108"/>
      <c r="C25" s="1"/>
      <c r="D25" s="108"/>
      <c r="E25" s="109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99"/>
      <c r="Z25" s="99"/>
      <c r="AA25" s="99"/>
      <c r="AB25" s="99"/>
      <c r="AC25" s="99"/>
      <c r="AD25" s="99"/>
    </row>
    <row r="26" spans="1:30" x14ac:dyDescent="0.25">
      <c r="A26" s="24"/>
      <c r="B26" s="108"/>
      <c r="C26" s="1"/>
      <c r="D26" s="108"/>
      <c r="E26" s="109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99"/>
      <c r="Z26" s="99"/>
      <c r="AA26" s="99"/>
      <c r="AB26" s="99"/>
      <c r="AC26" s="99"/>
      <c r="AD26" s="99"/>
    </row>
    <row r="27" spans="1:30" x14ac:dyDescent="0.25">
      <c r="A27" s="24"/>
      <c r="B27" s="108"/>
      <c r="C27" s="1"/>
      <c r="D27" s="108"/>
      <c r="E27" s="109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99"/>
      <c r="Z27" s="99"/>
      <c r="AA27" s="99"/>
      <c r="AB27" s="99"/>
      <c r="AC27" s="99"/>
      <c r="AD27" s="99"/>
    </row>
    <row r="28" spans="1:30" x14ac:dyDescent="0.25">
      <c r="A28" s="24"/>
      <c r="B28" s="108"/>
      <c r="C28" s="1"/>
      <c r="D28" s="108"/>
      <c r="E28" s="109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99"/>
      <c r="Z28" s="99"/>
      <c r="AA28" s="99"/>
      <c r="AB28" s="99"/>
      <c r="AC28" s="99"/>
      <c r="AD28" s="99"/>
    </row>
    <row r="29" spans="1:30" x14ac:dyDescent="0.25">
      <c r="A29" s="24"/>
      <c r="B29" s="108"/>
      <c r="C29" s="1"/>
      <c r="D29" s="108"/>
      <c r="E29" s="109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99"/>
      <c r="Z29" s="99"/>
      <c r="AA29" s="99"/>
      <c r="AB29" s="99"/>
      <c r="AC29" s="99"/>
      <c r="AD29" s="99"/>
    </row>
    <row r="30" spans="1:30" x14ac:dyDescent="0.25">
      <c r="A30" s="24"/>
      <c r="B30" s="108"/>
      <c r="C30" s="1"/>
      <c r="D30" s="108"/>
      <c r="E30" s="109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99"/>
      <c r="Z30" s="99"/>
      <c r="AA30" s="99"/>
      <c r="AB30" s="99"/>
      <c r="AC30" s="99"/>
      <c r="AD30" s="99"/>
    </row>
    <row r="31" spans="1:30" x14ac:dyDescent="0.25">
      <c r="A31" s="24"/>
      <c r="B31" s="108"/>
      <c r="C31" s="1"/>
      <c r="D31" s="108"/>
      <c r="E31" s="109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99"/>
      <c r="Z31" s="99"/>
      <c r="AA31" s="99"/>
      <c r="AB31" s="99"/>
      <c r="AC31" s="99"/>
      <c r="AD31" s="99"/>
    </row>
    <row r="32" spans="1:30" x14ac:dyDescent="0.25">
      <c r="A32" s="24"/>
      <c r="B32" s="108"/>
      <c r="C32" s="1"/>
      <c r="D32" s="108"/>
      <c r="E32" s="109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99"/>
      <c r="Z32" s="99"/>
      <c r="AA32" s="99"/>
      <c r="AB32" s="99"/>
      <c r="AC32" s="99"/>
      <c r="AD32" s="99"/>
    </row>
    <row r="33" spans="1:30" x14ac:dyDescent="0.25">
      <c r="A33" s="24"/>
      <c r="B33" s="108"/>
      <c r="C33" s="1"/>
      <c r="D33" s="108"/>
      <c r="E33" s="109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99"/>
      <c r="Z33" s="99"/>
      <c r="AA33" s="99"/>
      <c r="AB33" s="99"/>
      <c r="AC33" s="99"/>
      <c r="AD33" s="99"/>
    </row>
    <row r="34" spans="1:30" x14ac:dyDescent="0.25">
      <c r="A34" s="24"/>
      <c r="B34" s="108"/>
      <c r="C34" s="1"/>
      <c r="D34" s="108"/>
      <c r="E34" s="109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99"/>
      <c r="Z34" s="99"/>
      <c r="AA34" s="99"/>
      <c r="AB34" s="99"/>
      <c r="AC34" s="99"/>
      <c r="AD34" s="99"/>
    </row>
    <row r="35" spans="1:30" x14ac:dyDescent="0.25">
      <c r="A35" s="24"/>
      <c r="B35" s="108"/>
      <c r="C35" s="1"/>
      <c r="D35" s="108"/>
      <c r="E35" s="109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8"/>
      <c r="X35" s="1"/>
      <c r="Y35" s="99"/>
      <c r="Z35" s="99"/>
      <c r="AA35" s="99"/>
      <c r="AB35" s="99"/>
      <c r="AC35" s="99"/>
      <c r="AD35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2019-01-23T17:48:18Z</dcterms:modified>
</cp:coreProperties>
</file>