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/>
  <c r="O8" i="1"/>
  <c r="O6" i="1"/>
  <c r="AE14" i="1"/>
  <c r="AD14" i="1"/>
  <c r="AC14" i="1"/>
  <c r="AB14" i="1"/>
  <c r="AA14" i="1"/>
  <c r="Z14" i="1"/>
  <c r="Y14" i="1"/>
  <c r="I20" i="1"/>
  <c r="X14" i="1"/>
  <c r="H20" i="1"/>
  <c r="W14" i="1"/>
  <c r="G20" i="1"/>
  <c r="V14" i="1"/>
  <c r="F20" i="1"/>
  <c r="U14" i="1"/>
  <c r="E20" i="1"/>
  <c r="T14" i="1"/>
  <c r="S14" i="1"/>
  <c r="R14" i="1"/>
  <c r="Q14" i="1"/>
  <c r="P14" i="1"/>
  <c r="M14" i="1"/>
  <c r="L14" i="1"/>
  <c r="K14" i="1"/>
  <c r="J14" i="1"/>
  <c r="I14" i="1"/>
  <c r="H14" i="1"/>
  <c r="H18" i="1"/>
  <c r="G14" i="1"/>
  <c r="G18" i="1"/>
  <c r="F14" i="1"/>
  <c r="E14" i="1"/>
  <c r="E18" i="1" s="1"/>
  <c r="I18" i="1"/>
  <c r="M20" i="1"/>
  <c r="O20" i="1"/>
  <c r="K20" i="1"/>
  <c r="L20" i="1"/>
  <c r="I21" i="1"/>
  <c r="D15" i="1"/>
  <c r="G21" i="1"/>
  <c r="O14" i="1"/>
  <c r="N14" i="1" s="1"/>
  <c r="N18" i="1" s="1"/>
  <c r="F18" i="1"/>
  <c r="F21" i="1" s="1"/>
  <c r="H21" i="1"/>
  <c r="O18" i="1"/>
  <c r="O21" i="1" s="1"/>
  <c r="N21" i="1" s="1"/>
  <c r="M18" i="1" l="1"/>
  <c r="E21" i="1"/>
  <c r="K18" i="1"/>
  <c r="L18" i="1"/>
  <c r="K21" i="1"/>
  <c r="M21" i="1" l="1"/>
  <c r="L21" i="1"/>
</calcChain>
</file>

<file path=xl/sharedStrings.xml><?xml version="1.0" encoding="utf-8"?>
<sst xmlns="http://schemas.openxmlformats.org/spreadsheetml/2006/main" count="96" uniqueCount="68">
  <si>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</si>
  <si>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</si>
  <si>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</si>
  <si>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</si>
  <si>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</si>
  <si>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</si>
  <si>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</si>
  <si>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</si>
  <si>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</si>
  <si>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</si>
  <si>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</si>
  <si>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</si>
  <si>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</si>
  <si>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</si>
  <si>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</si>
  <si>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</si>
  <si>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</si>
  <si>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</si>
  <si>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</si>
  <si>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</si>
  <si>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</si>
  <si>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</si>
  <si>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</si>
  <si>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</si>
  <si>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</si>
  <si>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</si>
  <si>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</si>
  <si>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</si>
  <si>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</si>
  <si>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</si>
  <si>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</si>
  <si>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</si>
  <si>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</si>
  <si>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</si>
  <si>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</si>
  <si>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</si>
  <si>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</si>
  <si>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</si>
  <si>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</si>
  <si>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ViU</t>
  </si>
  <si>
    <t>Cup</t>
  </si>
  <si>
    <t>4.</t>
  </si>
  <si>
    <t>11.</t>
  </si>
  <si>
    <t>suomensarja</t>
  </si>
  <si>
    <t>ViU = Viinijärven Urheilijat  (1914)</t>
  </si>
  <si>
    <t>Pauliina Kokkonen</t>
  </si>
  <si>
    <t>19.4.1979</t>
  </si>
  <si>
    <t>SiiPe</t>
  </si>
  <si>
    <t>ViPa</t>
  </si>
  <si>
    <t>9.</t>
  </si>
  <si>
    <t>12.</t>
  </si>
  <si>
    <t>karsintasarja</t>
  </si>
  <si>
    <t>Kumuri</t>
  </si>
  <si>
    <t>SiiPe = Siilinjärven Pesis  (1987)</t>
  </si>
  <si>
    <t>ViPa = Vihdin Pallo  (1967)</t>
  </si>
  <si>
    <t>Kumuri = Porvoon Kumuri</t>
  </si>
  <si>
    <t>Roihu</t>
  </si>
  <si>
    <t>15.05. 1997  Virkiä - SiiPe  1-0  (6-1, 1-1)</t>
  </si>
  <si>
    <t xml:space="preserve">  18 v   0 kk 26 pv</t>
  </si>
  <si>
    <t>22.05. 1997  SiiPe - Kiri  0-2  (1-8, 5-12)</t>
  </si>
  <si>
    <t>3.  ottelu</t>
  </si>
  <si>
    <t>8.  ottelu</t>
  </si>
  <si>
    <t>15.06. 1997  SiiPe - ViPa  0-2  (3-9, 3-4)</t>
  </si>
  <si>
    <t xml:space="preserve">  18 v   1 kk   3 pv</t>
  </si>
  <si>
    <t xml:space="preserve">  18 v   1 kk 27 pv</t>
  </si>
  <si>
    <t>SiiPe  2</t>
  </si>
  <si>
    <t>ykköspesis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</si>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</sst>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0.28515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40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1997</v>
      </c>
      <c r="C4" s="86"/>
      <c r="D4" s="87" t="s">
        <v>65</v>
      </c>
      <c r="E4" s="86"/>
      <c r="F4" s="89" t="s">
        <v>66</v>
      </c>
      <c r="G4" s="91"/>
      <c r="H4" s="90"/>
      <c r="I4" s="86"/>
      <c r="J4" s="86"/>
      <c r="K4" s="86"/>
      <c r="L4" s="86"/>
      <c r="M4" s="86"/>
      <c r="N4" s="8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 t="s">
        <v>49</v>
      </c>
      <c r="D5" s="28" t="s">
        <v>47</v>
      </c>
      <c r="E5" s="27">
        <v>7</v>
      </c>
      <c r="F5" s="27">
        <v>1</v>
      </c>
      <c r="G5" s="27">
        <v>0</v>
      </c>
      <c r="H5" s="27">
        <v>6</v>
      </c>
      <c r="I5" s="27">
        <v>15</v>
      </c>
      <c r="J5" s="27">
        <v>12</v>
      </c>
      <c r="K5" s="27">
        <v>1</v>
      </c>
      <c r="L5" s="27">
        <v>1</v>
      </c>
      <c r="M5" s="27">
        <v>1</v>
      </c>
      <c r="N5" s="29">
        <v>0.48399999999999999</v>
      </c>
      <c r="O5" s="25">
        <f>PRODUCT(I5/N5)</f>
        <v>30.991735537190085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41</v>
      </c>
      <c r="D6" s="28" t="s">
        <v>47</v>
      </c>
      <c r="E6" s="27">
        <v>19</v>
      </c>
      <c r="F6" s="27">
        <v>0</v>
      </c>
      <c r="G6" s="27">
        <v>0</v>
      </c>
      <c r="H6" s="27">
        <v>6</v>
      </c>
      <c r="I6" s="27">
        <v>29</v>
      </c>
      <c r="J6" s="27">
        <v>29</v>
      </c>
      <c r="K6" s="27">
        <v>0</v>
      </c>
      <c r="L6" s="27">
        <v>0</v>
      </c>
      <c r="M6" s="27">
        <v>0</v>
      </c>
      <c r="N6" s="29">
        <v>0.51900000000000002</v>
      </c>
      <c r="O6" s="25">
        <f>PRODUCT(I6/N6)</f>
        <v>55.876685934489402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6">
        <v>1999</v>
      </c>
      <c r="C7" s="86"/>
      <c r="D7" s="87" t="s">
        <v>65</v>
      </c>
      <c r="E7" s="86"/>
      <c r="F7" s="89" t="s">
        <v>66</v>
      </c>
      <c r="G7" s="91"/>
      <c r="H7" s="90"/>
      <c r="I7" s="86"/>
      <c r="J7" s="86"/>
      <c r="K7" s="86"/>
      <c r="L7" s="86"/>
      <c r="M7" s="86"/>
      <c r="N7" s="88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50</v>
      </c>
      <c r="D8" s="28" t="s">
        <v>39</v>
      </c>
      <c r="E8" s="27">
        <v>22</v>
      </c>
      <c r="F8" s="27">
        <v>1</v>
      </c>
      <c r="G8" s="27">
        <v>1</v>
      </c>
      <c r="H8" s="27">
        <v>18</v>
      </c>
      <c r="I8" s="27">
        <v>92</v>
      </c>
      <c r="J8" s="27">
        <v>49</v>
      </c>
      <c r="K8" s="27">
        <v>35</v>
      </c>
      <c r="L8" s="27">
        <v>6</v>
      </c>
      <c r="M8" s="27">
        <v>2</v>
      </c>
      <c r="N8" s="29">
        <v>0.60899999999999999</v>
      </c>
      <c r="O8" s="25">
        <f>PRODUCT(I8/N8)</f>
        <v>151.06732348111657</v>
      </c>
      <c r="P8" s="27"/>
      <c r="Q8" s="27"/>
      <c r="R8" s="27"/>
      <c r="S8" s="27"/>
      <c r="T8" s="27"/>
      <c r="U8" s="30">
        <v>7</v>
      </c>
      <c r="V8" s="30">
        <v>0</v>
      </c>
      <c r="W8" s="30">
        <v>0</v>
      </c>
      <c r="X8" s="30">
        <v>5</v>
      </c>
      <c r="Y8" s="30">
        <v>18</v>
      </c>
      <c r="Z8" s="27"/>
      <c r="AA8" s="27"/>
      <c r="AB8" s="27"/>
      <c r="AC8" s="27"/>
      <c r="AD8" s="27"/>
      <c r="AE8" s="27"/>
      <c r="AF8" s="81" t="s">
        <v>51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2001</v>
      </c>
      <c r="C9" s="27" t="s">
        <v>42</v>
      </c>
      <c r="D9" s="28" t="s">
        <v>48</v>
      </c>
      <c r="E9" s="27">
        <v>3</v>
      </c>
      <c r="F9" s="27">
        <v>0</v>
      </c>
      <c r="G9" s="27">
        <v>1</v>
      </c>
      <c r="H9" s="27">
        <v>2</v>
      </c>
      <c r="I9" s="27">
        <v>5</v>
      </c>
      <c r="J9" s="27">
        <v>4</v>
      </c>
      <c r="K9" s="27">
        <v>0</v>
      </c>
      <c r="L9" s="27">
        <v>0</v>
      </c>
      <c r="M9" s="27">
        <v>1</v>
      </c>
      <c r="N9" s="29">
        <v>0.45500000000000002</v>
      </c>
      <c r="O9" s="25">
        <f>PRODUCT(I9/N9)</f>
        <v>10.989010989010989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2002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2">
        <v>2003</v>
      </c>
      <c r="C11" s="82"/>
      <c r="D11" s="83" t="s">
        <v>52</v>
      </c>
      <c r="E11" s="82"/>
      <c r="F11" s="85" t="s">
        <v>43</v>
      </c>
      <c r="G11" s="82"/>
      <c r="H11" s="82"/>
      <c r="I11" s="82"/>
      <c r="J11" s="82"/>
      <c r="K11" s="82"/>
      <c r="L11" s="82"/>
      <c r="M11" s="82"/>
      <c r="N11" s="8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2">
        <v>2004</v>
      </c>
      <c r="C12" s="82"/>
      <c r="D12" s="83" t="s">
        <v>56</v>
      </c>
      <c r="E12" s="82"/>
      <c r="F12" s="85" t="s">
        <v>43</v>
      </c>
      <c r="G12" s="82"/>
      <c r="H12" s="82"/>
      <c r="I12" s="82"/>
      <c r="J12" s="82"/>
      <c r="K12" s="82"/>
      <c r="L12" s="82"/>
      <c r="M12" s="82"/>
      <c r="N12" s="84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2">
        <v>2005</v>
      </c>
      <c r="C13" s="82"/>
      <c r="D13" s="83" t="s">
        <v>56</v>
      </c>
      <c r="E13" s="82"/>
      <c r="F13" s="85" t="s">
        <v>43</v>
      </c>
      <c r="G13" s="82"/>
      <c r="H13" s="82"/>
      <c r="I13" s="82"/>
      <c r="J13" s="82"/>
      <c r="K13" s="82"/>
      <c r="L13" s="82"/>
      <c r="M13" s="82"/>
      <c r="N13" s="84"/>
      <c r="O13" s="92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51</v>
      </c>
      <c r="F14" s="19">
        <f t="shared" si="0"/>
        <v>2</v>
      </c>
      <c r="G14" s="19">
        <f t="shared" si="0"/>
        <v>2</v>
      </c>
      <c r="H14" s="19">
        <f t="shared" si="0"/>
        <v>32</v>
      </c>
      <c r="I14" s="19">
        <f t="shared" si="0"/>
        <v>141</v>
      </c>
      <c r="J14" s="19">
        <f t="shared" si="0"/>
        <v>94</v>
      </c>
      <c r="K14" s="19">
        <f t="shared" si="0"/>
        <v>36</v>
      </c>
      <c r="L14" s="19">
        <f t="shared" si="0"/>
        <v>7</v>
      </c>
      <c r="M14" s="19">
        <f t="shared" si="0"/>
        <v>4</v>
      </c>
      <c r="N14" s="31">
        <f>PRODUCT(I14/O14)</f>
        <v>0.56643622875726596</v>
      </c>
      <c r="O14" s="93">
        <f t="shared" ref="O14:AE14" si="1">SUM(O5:O13)</f>
        <v>248.92475594180704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7</v>
      </c>
      <c r="V14" s="19">
        <f t="shared" si="1"/>
        <v>0</v>
      </c>
      <c r="W14" s="19">
        <f t="shared" si="1"/>
        <v>0</v>
      </c>
      <c r="X14" s="19">
        <f t="shared" si="1"/>
        <v>5</v>
      </c>
      <c r="Y14" s="19">
        <f t="shared" si="1"/>
        <v>18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2"/>
      <c r="D15" s="33">
        <f>SUM(F14:H14)+((I14-F14-G14)/3)+(E14/3)+(Z14*25)+(AA14*25)+(AB14*15)+(AC14*25)+(AD14*20)+(AE14*15)</f>
        <v>98.666666666666657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39"/>
      <c r="D17" s="3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24</v>
      </c>
      <c r="L17" s="19" t="s">
        <v>25</v>
      </c>
      <c r="M17" s="19" t="s">
        <v>26</v>
      </c>
      <c r="N17" s="19" t="s">
        <v>21</v>
      </c>
      <c r="O17" s="25"/>
      <c r="P17" s="40" t="s">
        <v>32</v>
      </c>
      <c r="Q17" s="13"/>
      <c r="R17" s="13"/>
      <c r="S17" s="13"/>
      <c r="T17" s="41"/>
      <c r="U17" s="41"/>
      <c r="V17" s="41"/>
      <c r="W17" s="41"/>
      <c r="X17" s="41"/>
      <c r="Y17" s="13"/>
      <c r="Z17" s="13"/>
      <c r="AA17" s="13"/>
      <c r="AB17" s="12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17</v>
      </c>
      <c r="C18" s="13"/>
      <c r="D18" s="43"/>
      <c r="E18" s="27">
        <f>PRODUCT(E14)</f>
        <v>51</v>
      </c>
      <c r="F18" s="27">
        <f>PRODUCT(F14)</f>
        <v>2</v>
      </c>
      <c r="G18" s="27">
        <f>PRODUCT(G14)</f>
        <v>2</v>
      </c>
      <c r="H18" s="27">
        <f>PRODUCT(H14)</f>
        <v>32</v>
      </c>
      <c r="I18" s="27">
        <f>PRODUCT(I14)</f>
        <v>141</v>
      </c>
      <c r="J18" s="1"/>
      <c r="K18" s="44">
        <f>PRODUCT((F18+G18)/E18)</f>
        <v>7.8431372549019607E-2</v>
      </c>
      <c r="L18" s="44">
        <f>PRODUCT(H18/E18)</f>
        <v>0.62745098039215685</v>
      </c>
      <c r="M18" s="44">
        <f>PRODUCT(I18/E18)</f>
        <v>2.7647058823529411</v>
      </c>
      <c r="N18" s="29">
        <f>PRODUCT(N14)</f>
        <v>0.56643622875726596</v>
      </c>
      <c r="O18" s="25">
        <f>PRODUCT(O14)</f>
        <v>248.92475594180704</v>
      </c>
      <c r="P18" s="45" t="s">
        <v>33</v>
      </c>
      <c r="Q18" s="46"/>
      <c r="R18" s="46"/>
      <c r="S18" s="47" t="s">
        <v>57</v>
      </c>
      <c r="T18" s="47"/>
      <c r="U18" s="47"/>
      <c r="V18" s="47"/>
      <c r="W18" s="47"/>
      <c r="X18" s="47"/>
      <c r="Y18" s="47"/>
      <c r="Z18" s="47"/>
      <c r="AA18" s="47"/>
      <c r="AB18" s="48"/>
      <c r="AC18" s="47"/>
      <c r="AD18" s="49" t="s">
        <v>37</v>
      </c>
      <c r="AE18" s="49"/>
      <c r="AF18" s="50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4"/>
      <c r="L19" s="44"/>
      <c r="M19" s="44"/>
      <c r="N19" s="29"/>
      <c r="O19" s="25"/>
      <c r="P19" s="54" t="s">
        <v>34</v>
      </c>
      <c r="Q19" s="55"/>
      <c r="R19" s="55"/>
      <c r="S19" s="56" t="s">
        <v>62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61</v>
      </c>
      <c r="AE19" s="58"/>
      <c r="AF19" s="59" t="s">
        <v>64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0" t="s">
        <v>19</v>
      </c>
      <c r="C20" s="61"/>
      <c r="D20" s="62"/>
      <c r="E20" s="30">
        <f>PRODUCT(U14)</f>
        <v>7</v>
      </c>
      <c r="F20" s="30">
        <f>PRODUCT(V14)</f>
        <v>0</v>
      </c>
      <c r="G20" s="30">
        <f>PRODUCT(W14)</f>
        <v>0</v>
      </c>
      <c r="H20" s="30">
        <f>PRODUCT(X14)</f>
        <v>5</v>
      </c>
      <c r="I20" s="30">
        <f>PRODUCT(Y14)</f>
        <v>18</v>
      </c>
      <c r="J20" s="1"/>
      <c r="K20" s="63">
        <f>PRODUCT((F20+G20)/E20)</f>
        <v>0</v>
      </c>
      <c r="L20" s="63">
        <f>PRODUCT(H20/E20)</f>
        <v>0.7142857142857143</v>
      </c>
      <c r="M20" s="63">
        <f>PRODUCT(I20/E20)</f>
        <v>2.5714285714285716</v>
      </c>
      <c r="N20" s="64">
        <v>0.45</v>
      </c>
      <c r="O20" s="25">
        <f>PRODUCT(I20/N20)</f>
        <v>40</v>
      </c>
      <c r="P20" s="54" t="s">
        <v>35</v>
      </c>
      <c r="Q20" s="55"/>
      <c r="R20" s="55"/>
      <c r="S20" s="56" t="s">
        <v>59</v>
      </c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8" t="s">
        <v>60</v>
      </c>
      <c r="AE20" s="58"/>
      <c r="AF20" s="59" t="s">
        <v>63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5" t="s">
        <v>20</v>
      </c>
      <c r="C21" s="66"/>
      <c r="D21" s="67"/>
      <c r="E21" s="19">
        <f>SUM(E18:E20)</f>
        <v>58</v>
      </c>
      <c r="F21" s="19">
        <f>SUM(F18:F20)</f>
        <v>2</v>
      </c>
      <c r="G21" s="19">
        <f>SUM(G18:G20)</f>
        <v>2</v>
      </c>
      <c r="H21" s="19">
        <f>SUM(H18:H20)</f>
        <v>37</v>
      </c>
      <c r="I21" s="19">
        <f>SUM(I18:I20)</f>
        <v>159</v>
      </c>
      <c r="J21" s="1"/>
      <c r="K21" s="68">
        <f>PRODUCT((F21+G21)/E21)</f>
        <v>6.8965517241379309E-2</v>
      </c>
      <c r="L21" s="68">
        <f>PRODUCT(H21/E21)</f>
        <v>0.63793103448275867</v>
      </c>
      <c r="M21" s="68">
        <f>PRODUCT(I21/E21)</f>
        <v>2.7413793103448274</v>
      </c>
      <c r="N21" s="31">
        <f>PRODUCT(I21/O21)</f>
        <v>0.55031629076472954</v>
      </c>
      <c r="O21" s="25">
        <f>SUM(O18:O20)</f>
        <v>288.92475594180701</v>
      </c>
      <c r="P21" s="69" t="s">
        <v>36</v>
      </c>
      <c r="Q21" s="70"/>
      <c r="R21" s="70"/>
      <c r="S21" s="71" t="s">
        <v>62</v>
      </c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3" t="s">
        <v>61</v>
      </c>
      <c r="AE21" s="73"/>
      <c r="AF21" s="74" t="s">
        <v>64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38</v>
      </c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44</v>
      </c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54</v>
      </c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55</v>
      </c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67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34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77"/>
      <c r="AI36" s="77"/>
      <c r="AJ36" s="77"/>
      <c r="AK36" s="77"/>
      <c r="AL36" s="7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7"/>
      <c r="AI37" s="77"/>
      <c r="AJ37" s="77"/>
      <c r="AK37" s="77"/>
      <c r="AL37" s="77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34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2019-01-23T15:28:49Z</dcterms:modified>
</cp:coreProperties>
</file>