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O13" i="1" l="1"/>
  <c r="O10" i="1" l="1"/>
  <c r="O9" i="1"/>
  <c r="O8" i="1"/>
  <c r="AE16" i="1"/>
  <c r="AD16" i="1"/>
  <c r="AC16" i="1"/>
  <c r="AB16" i="1"/>
  <c r="AA16" i="1"/>
  <c r="Z16" i="1"/>
  <c r="Y16" i="1"/>
  <c r="X16" i="1"/>
  <c r="W16" i="1"/>
  <c r="V16" i="1"/>
  <c r="U16" i="1"/>
  <c r="T16" i="1"/>
  <c r="I21" i="1" s="1"/>
  <c r="N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H16" i="1"/>
  <c r="H20" i="1" s="1"/>
  <c r="G16" i="1"/>
  <c r="G20" i="1" s="1"/>
  <c r="F16" i="1"/>
  <c r="F20" i="1" s="1"/>
  <c r="E16" i="1"/>
  <c r="E20" i="1" s="1"/>
  <c r="O16" i="1"/>
  <c r="O20" i="1" s="1"/>
  <c r="I20" i="1"/>
  <c r="E23" i="1" l="1"/>
  <c r="N16" i="1"/>
  <c r="N20" i="1" s="1"/>
  <c r="D17" i="1"/>
  <c r="H23" i="1"/>
  <c r="L20" i="1"/>
  <c r="M20" i="1"/>
  <c r="L21" i="1"/>
  <c r="F23" i="1"/>
  <c r="K21" i="1"/>
  <c r="K20" i="1"/>
  <c r="G23" i="1"/>
  <c r="O23" i="1"/>
  <c r="I23" i="1"/>
  <c r="M21" i="1"/>
  <c r="L23" i="1" l="1"/>
  <c r="K23" i="1"/>
  <c r="N23" i="1"/>
  <c r="M23" i="1"/>
</calcChain>
</file>

<file path=xl/sharedStrings.xml><?xml version="1.0" encoding="utf-8"?>
<sst xmlns="http://schemas.openxmlformats.org/spreadsheetml/2006/main" count="155" uniqueCount="112">
  <si>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</si>
  <si>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</si>
  <si>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</si>
  <si>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</si>
  <si>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</si>
  <si>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</si>
  <si>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</si>
  <si>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</si>
  <si>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</si>
  <si>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</si>
  <si>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</si>
  <si>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</si>
  <si>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</si>
  <si>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</si>
  <si>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</si>
  <si>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</si>
  <si>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</si>
  <si>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</si>
  <si>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</si>
  <si>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</si>
  <si>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</si>
  <si>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</si>
  <si>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</si>
  <si>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</si>
  <si>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</si>
  <si>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</si>
  <si>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</si>
  <si>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</si>
  <si>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</si>
  <si>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</si>
  <si>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</si>
  <si>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</si>
  <si>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</si>
  <si>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</si>
  <si>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</si>
  <si>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</si>
  <si>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</si>
  <si>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</si>
  <si>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</si>
  <si>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play off</t>
  </si>
  <si>
    <t>9.  ottelu</t>
  </si>
  <si>
    <t>8.</t>
  </si>
  <si>
    <t>2.</t>
  </si>
  <si>
    <t>2.  ottelu</t>
  </si>
  <si>
    <t>K - %</t>
  </si>
  <si>
    <t>Virkiä</t>
  </si>
  <si>
    <t>SiiPe</t>
  </si>
  <si>
    <t>Salla Kilpeläinen</t>
  </si>
  <si>
    <t>13.05. 2009  Virkiä - YPJ  2-0  (4-1, 4-0)</t>
  </si>
  <si>
    <t xml:space="preserve">  18 v   2 kk   6 pv</t>
  </si>
  <si>
    <t>13.06. 2009  TyTe - Virkiä  0-2  (1-7, 0-7)</t>
  </si>
  <si>
    <t xml:space="preserve">  18 v   3 kk   6 pv</t>
  </si>
  <si>
    <t>19.05. 2009  Kirittäret - Virkiä  1-0  (4-3, 4-4)</t>
  </si>
  <si>
    <t xml:space="preserve">  18 v   2 kk 12 pv</t>
  </si>
  <si>
    <t>01.07. 2010  SiiPe - Lipottaret  1-2  (5-2, 3-4, 1-1, 4-5)</t>
  </si>
  <si>
    <t>46.  ottelu</t>
  </si>
  <si>
    <t xml:space="preserve">  19 v   3 kk 24 pv</t>
  </si>
  <si>
    <t>10.</t>
  </si>
  <si>
    <t>Seurat</t>
  </si>
  <si>
    <t>KPK = Kajaanin Pallokerho  (1933),  kasvattajaseura</t>
  </si>
  <si>
    <t>Virkiä = Lapuan Virkiä  (1907)</t>
  </si>
  <si>
    <t>SiiPe = Siilinjärven Pesis  (1987)</t>
  </si>
  <si>
    <t>suomensarja</t>
  </si>
  <si>
    <t>KPK</t>
  </si>
  <si>
    <t>ykköspesis</t>
  </si>
  <si>
    <t>7.3.1991   Kajaani</t>
  </si>
  <si>
    <t>VuVe</t>
  </si>
  <si>
    <t>VuVe = Vuokatin Veto  (1946)</t>
  </si>
  <si>
    <t>VuVe  2</t>
  </si>
  <si>
    <t xml:space="preserve">VuVe   </t>
  </si>
  <si>
    <t>Räpsä = Hämeenkyrön Räpsä  (1981)</t>
  </si>
  <si>
    <t>Räpsä* = Mansen Räpsä</t>
  </si>
  <si>
    <t>Räpsä*</t>
  </si>
  <si>
    <t>7.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</si>
  <si>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</si>
  <si>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</si>
  <si>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</si>
  <si>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</si>
  <si>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</si>
  <si>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</si>
  <si>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</si>
  <si>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</si>
  <si>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</si>
  <si>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</si>
  <si>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</si>
  <si>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</si>
  <si>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</si>
  <si>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</si>
  <si>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</si>
  <si>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29.06. 2008  Raahe</t>
  </si>
  <si>
    <t xml:space="preserve">  2-0  (4-3, 5-3)</t>
  </si>
  <si>
    <t>2k</t>
  </si>
  <si>
    <t>Pentti Määttä</t>
  </si>
  <si>
    <t>03.07. 2010  Helsinki</t>
  </si>
  <si>
    <t>2p</t>
  </si>
  <si>
    <t>Marjut Hylkilä</t>
  </si>
  <si>
    <t>1032</t>
  </si>
  <si>
    <t>5.</t>
  </si>
  <si>
    <t>Manse PP</t>
  </si>
  <si>
    <t>Manse PP = Manse PP Edustus, Tampere  (2015)</t>
  </si>
  <si>
    <t>2/3</t>
  </si>
  <si>
    <t>0/1</t>
  </si>
  <si>
    <t>3/5</t>
  </si>
  <si>
    <t>6/6</t>
  </si>
  <si>
    <t>4/4</t>
  </si>
  <si>
    <t>2/2</t>
  </si>
  <si>
    <t xml:space="preserve">  1-2  (8-5, 2-3, 0-1)</t>
  </si>
  <si>
    <t>5/8</t>
  </si>
  <si>
    <t>1/1</t>
  </si>
  <si>
    <t>11/14</t>
  </si>
  <si>
    <t>7/9</t>
  </si>
  <si>
    <t>1(1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</si>
</sst>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0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14" fontId="2" fillId="10" borderId="1" xfId="0" applyNumberFormat="1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10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2.42578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47</v>
      </c>
      <c r="C1" s="2"/>
      <c r="D1" s="3"/>
      <c r="E1" s="4" t="s">
        <v>65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2005</v>
      </c>
      <c r="C4" s="81"/>
      <c r="D4" s="82" t="s">
        <v>63</v>
      </c>
      <c r="E4" s="81"/>
      <c r="F4" s="86" t="s">
        <v>62</v>
      </c>
      <c r="G4" s="83"/>
      <c r="H4" s="84"/>
      <c r="I4" s="81"/>
      <c r="J4" s="81"/>
      <c r="K4" s="81"/>
      <c r="L4" s="81"/>
      <c r="M4" s="81"/>
      <c r="N4" s="85"/>
      <c r="O4" s="30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2006</v>
      </c>
      <c r="C5" s="81"/>
      <c r="D5" s="82" t="s">
        <v>63</v>
      </c>
      <c r="E5" s="81"/>
      <c r="F5" s="86" t="s">
        <v>62</v>
      </c>
      <c r="G5" s="83"/>
      <c r="H5" s="84"/>
      <c r="I5" s="81"/>
      <c r="J5" s="81"/>
      <c r="K5" s="81"/>
      <c r="L5" s="81"/>
      <c r="M5" s="81"/>
      <c r="N5" s="85"/>
      <c r="O5" s="30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2007</v>
      </c>
      <c r="C6" s="87"/>
      <c r="D6" s="88" t="s">
        <v>63</v>
      </c>
      <c r="E6" s="87"/>
      <c r="F6" s="89" t="s">
        <v>64</v>
      </c>
      <c r="G6" s="90"/>
      <c r="H6" s="91"/>
      <c r="I6" s="87"/>
      <c r="J6" s="87"/>
      <c r="K6" s="87"/>
      <c r="L6" s="87"/>
      <c r="M6" s="87"/>
      <c r="N6" s="92"/>
      <c r="O6" s="30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2008</v>
      </c>
      <c r="C7" s="87"/>
      <c r="D7" s="88" t="s">
        <v>63</v>
      </c>
      <c r="E7" s="87"/>
      <c r="F7" s="89" t="s">
        <v>64</v>
      </c>
      <c r="G7" s="90"/>
      <c r="H7" s="91"/>
      <c r="I7" s="87"/>
      <c r="J7" s="87"/>
      <c r="K7" s="87"/>
      <c r="L7" s="87"/>
      <c r="M7" s="87"/>
      <c r="N7" s="92"/>
      <c r="O7" s="30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2009</v>
      </c>
      <c r="C8" s="27" t="s">
        <v>42</v>
      </c>
      <c r="D8" s="28" t="s">
        <v>45</v>
      </c>
      <c r="E8" s="27">
        <v>24</v>
      </c>
      <c r="F8" s="27">
        <v>0</v>
      </c>
      <c r="G8" s="27">
        <v>2</v>
      </c>
      <c r="H8" s="27">
        <v>16</v>
      </c>
      <c r="I8" s="27">
        <v>44</v>
      </c>
      <c r="J8" s="27">
        <v>37</v>
      </c>
      <c r="K8" s="27">
        <v>2</v>
      </c>
      <c r="L8" s="27">
        <v>3</v>
      </c>
      <c r="M8" s="27">
        <v>2</v>
      </c>
      <c r="N8" s="29">
        <v>0.55689999999999995</v>
      </c>
      <c r="O8" s="30">
        <f>PRODUCT(I8/N8)</f>
        <v>79.008798707128761</v>
      </c>
      <c r="P8" s="27">
        <v>10</v>
      </c>
      <c r="Q8" s="27">
        <v>1</v>
      </c>
      <c r="R8" s="27">
        <v>0</v>
      </c>
      <c r="S8" s="27">
        <v>7</v>
      </c>
      <c r="T8" s="27">
        <v>32</v>
      </c>
      <c r="U8" s="31"/>
      <c r="V8" s="31"/>
      <c r="W8" s="31"/>
      <c r="X8" s="31"/>
      <c r="Y8" s="31"/>
      <c r="Z8" s="27"/>
      <c r="AA8" s="27"/>
      <c r="AB8" s="32"/>
      <c r="AC8" s="27"/>
      <c r="AD8" s="27">
        <v>1</v>
      </c>
      <c r="AE8" s="27"/>
      <c r="AF8" s="14" t="s">
        <v>39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2010</v>
      </c>
      <c r="C9" s="27" t="s">
        <v>41</v>
      </c>
      <c r="D9" s="28" t="s">
        <v>46</v>
      </c>
      <c r="E9" s="27">
        <v>24</v>
      </c>
      <c r="F9" s="27">
        <v>1</v>
      </c>
      <c r="G9" s="27">
        <v>2</v>
      </c>
      <c r="H9" s="27">
        <v>26</v>
      </c>
      <c r="I9" s="27">
        <v>97</v>
      </c>
      <c r="J9" s="27">
        <v>75</v>
      </c>
      <c r="K9" s="27">
        <v>14</v>
      </c>
      <c r="L9" s="27">
        <v>5</v>
      </c>
      <c r="M9" s="27">
        <v>3</v>
      </c>
      <c r="N9" s="29">
        <v>0.61780000000000002</v>
      </c>
      <c r="O9" s="30">
        <f>PRODUCT(I9/N9)</f>
        <v>157.00874069278083</v>
      </c>
      <c r="P9" s="27">
        <v>3</v>
      </c>
      <c r="Q9" s="27">
        <v>0</v>
      </c>
      <c r="R9" s="27">
        <v>0</v>
      </c>
      <c r="S9" s="27">
        <v>0</v>
      </c>
      <c r="T9" s="27">
        <v>4</v>
      </c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14" t="s">
        <v>39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2011</v>
      </c>
      <c r="C10" s="27" t="s">
        <v>57</v>
      </c>
      <c r="D10" s="28" t="s">
        <v>46</v>
      </c>
      <c r="E10" s="27">
        <v>17</v>
      </c>
      <c r="F10" s="27">
        <v>0</v>
      </c>
      <c r="G10" s="27">
        <v>0</v>
      </c>
      <c r="H10" s="27">
        <v>5</v>
      </c>
      <c r="I10" s="27">
        <v>27</v>
      </c>
      <c r="J10" s="27">
        <v>19</v>
      </c>
      <c r="K10" s="27">
        <v>5</v>
      </c>
      <c r="L10" s="27">
        <v>3</v>
      </c>
      <c r="M10" s="27">
        <v>0</v>
      </c>
      <c r="N10" s="29">
        <v>0.34599999999999997</v>
      </c>
      <c r="O10" s="30">
        <f>PRODUCT(I10/N10)</f>
        <v>78.034682080924867</v>
      </c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7">
        <v>2012</v>
      </c>
      <c r="C11" s="87"/>
      <c r="D11" s="88" t="s">
        <v>66</v>
      </c>
      <c r="E11" s="87"/>
      <c r="F11" s="89" t="s">
        <v>64</v>
      </c>
      <c r="G11" s="90"/>
      <c r="H11" s="91"/>
      <c r="I11" s="87"/>
      <c r="J11" s="87"/>
      <c r="K11" s="87"/>
      <c r="L11" s="87"/>
      <c r="M11" s="87"/>
      <c r="N11" s="92"/>
      <c r="O11" s="30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32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81">
        <v>2014</v>
      </c>
      <c r="C12" s="81"/>
      <c r="D12" s="82" t="s">
        <v>68</v>
      </c>
      <c r="E12" s="81"/>
      <c r="F12" s="86" t="s">
        <v>62</v>
      </c>
      <c r="G12" s="83"/>
      <c r="H12" s="84"/>
      <c r="I12" s="81"/>
      <c r="J12" s="81"/>
      <c r="K12" s="81"/>
      <c r="L12" s="81"/>
      <c r="M12" s="81"/>
      <c r="N12" s="81"/>
      <c r="O12" s="25">
        <v>0</v>
      </c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14"/>
      <c r="AG12" s="9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2014</v>
      </c>
      <c r="C13" s="27" t="s">
        <v>41</v>
      </c>
      <c r="D13" s="28" t="s">
        <v>69</v>
      </c>
      <c r="E13" s="27">
        <v>8</v>
      </c>
      <c r="F13" s="27">
        <v>0</v>
      </c>
      <c r="G13" s="27">
        <v>1</v>
      </c>
      <c r="H13" s="45">
        <v>5</v>
      </c>
      <c r="I13" s="27">
        <v>21</v>
      </c>
      <c r="J13" s="27">
        <v>15</v>
      </c>
      <c r="K13" s="27">
        <v>4</v>
      </c>
      <c r="L13" s="27">
        <v>1</v>
      </c>
      <c r="M13" s="27">
        <v>1</v>
      </c>
      <c r="N13" s="29">
        <v>0.33900000000000002</v>
      </c>
      <c r="O13" s="25">
        <f>PRODUCT(I13/N13)</f>
        <v>61.946902654867252</v>
      </c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2015</v>
      </c>
      <c r="C14" s="27" t="s">
        <v>73</v>
      </c>
      <c r="D14" s="28" t="s">
        <v>72</v>
      </c>
      <c r="E14" s="27">
        <v>14</v>
      </c>
      <c r="F14" s="27">
        <v>0</v>
      </c>
      <c r="G14" s="27">
        <v>4</v>
      </c>
      <c r="H14" s="45">
        <v>15</v>
      </c>
      <c r="I14" s="27">
        <v>51</v>
      </c>
      <c r="J14" s="27">
        <v>38</v>
      </c>
      <c r="K14" s="27">
        <v>7</v>
      </c>
      <c r="L14" s="27">
        <v>2</v>
      </c>
      <c r="M14" s="27">
        <v>4</v>
      </c>
      <c r="N14" s="29">
        <v>0.55430000000000001</v>
      </c>
      <c r="O14" s="113">
        <v>92</v>
      </c>
      <c r="P14" s="27">
        <v>4</v>
      </c>
      <c r="Q14" s="27">
        <v>0</v>
      </c>
      <c r="R14" s="27">
        <v>0</v>
      </c>
      <c r="S14" s="27">
        <v>2</v>
      </c>
      <c r="T14" s="27">
        <v>11</v>
      </c>
      <c r="U14" s="31"/>
      <c r="V14" s="31"/>
      <c r="W14" s="31"/>
      <c r="X14" s="31"/>
      <c r="Y14" s="31"/>
      <c r="Z14" s="27"/>
      <c r="AA14" s="27"/>
      <c r="AB14" s="27"/>
      <c r="AC14" s="27"/>
      <c r="AD14" s="27"/>
      <c r="AE14" s="27"/>
      <c r="AF14" s="14" t="s">
        <v>39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2016</v>
      </c>
      <c r="C15" s="27" t="s">
        <v>97</v>
      </c>
      <c r="D15" s="28" t="s">
        <v>98</v>
      </c>
      <c r="E15" s="27">
        <v>3</v>
      </c>
      <c r="F15" s="27">
        <v>0</v>
      </c>
      <c r="G15" s="27">
        <v>1</v>
      </c>
      <c r="H15" s="27">
        <v>0</v>
      </c>
      <c r="I15" s="27">
        <v>2</v>
      </c>
      <c r="J15" s="27">
        <v>1</v>
      </c>
      <c r="K15" s="27">
        <v>0</v>
      </c>
      <c r="L15" s="27">
        <v>0</v>
      </c>
      <c r="M15" s="27">
        <v>1</v>
      </c>
      <c r="N15" s="29">
        <v>0.182</v>
      </c>
      <c r="O15" s="30">
        <v>11</v>
      </c>
      <c r="P15" s="27"/>
      <c r="Q15" s="27"/>
      <c r="R15" s="27"/>
      <c r="S15" s="27"/>
      <c r="T15" s="27"/>
      <c r="U15" s="31"/>
      <c r="V15" s="31"/>
      <c r="W15" s="31"/>
      <c r="X15" s="31"/>
      <c r="Y15" s="31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SUM(E4:E15)</f>
        <v>90</v>
      </c>
      <c r="F16" s="19">
        <f t="shared" si="0"/>
        <v>1</v>
      </c>
      <c r="G16" s="19">
        <f t="shared" si="0"/>
        <v>10</v>
      </c>
      <c r="H16" s="19">
        <f t="shared" si="0"/>
        <v>67</v>
      </c>
      <c r="I16" s="19">
        <f t="shared" si="0"/>
        <v>242</v>
      </c>
      <c r="J16" s="19">
        <f t="shared" si="0"/>
        <v>185</v>
      </c>
      <c r="K16" s="19">
        <f t="shared" si="0"/>
        <v>32</v>
      </c>
      <c r="L16" s="19">
        <f t="shared" si="0"/>
        <v>14</v>
      </c>
      <c r="M16" s="19">
        <f t="shared" si="0"/>
        <v>11</v>
      </c>
      <c r="N16" s="33">
        <f>PRODUCT(I16/O16)</f>
        <v>0.50522013048909198</v>
      </c>
      <c r="O16" s="34">
        <f>SUM(O4:O15)</f>
        <v>478.99912413570172</v>
      </c>
      <c r="P16" s="19">
        <f t="shared" ref="P16:AE16" si="1">SUM(P4:P15)</f>
        <v>17</v>
      </c>
      <c r="Q16" s="19">
        <f t="shared" si="1"/>
        <v>1</v>
      </c>
      <c r="R16" s="19">
        <f t="shared" si="1"/>
        <v>0</v>
      </c>
      <c r="S16" s="19">
        <f t="shared" si="1"/>
        <v>9</v>
      </c>
      <c r="T16" s="19">
        <f t="shared" si="1"/>
        <v>47</v>
      </c>
      <c r="U16" s="19">
        <f t="shared" si="1"/>
        <v>0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0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1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5"/>
      <c r="D17" s="36">
        <f>SUM(F16:H16)+((I16-F16-G16)/3)+(E16/3)+(Z16*25)+(AA16*25)+(AB16*10)+(AC16*25)+(AD16*20)+(AE16*15)</f>
        <v>205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8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39"/>
      <c r="P18" s="1"/>
      <c r="Q18" s="40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4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23" t="s">
        <v>16</v>
      </c>
      <c r="C19" s="42"/>
      <c r="D19" s="42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3" t="s">
        <v>44</v>
      </c>
      <c r="O19" s="25"/>
      <c r="P19" s="43" t="s">
        <v>33</v>
      </c>
      <c r="Q19" s="13"/>
      <c r="R19" s="13"/>
      <c r="S19" s="13"/>
      <c r="T19" s="44"/>
      <c r="U19" s="44"/>
      <c r="V19" s="44"/>
      <c r="W19" s="44"/>
      <c r="X19" s="44"/>
      <c r="Y19" s="13"/>
      <c r="Z19" s="13"/>
      <c r="AA19" s="13"/>
      <c r="AB19" s="13"/>
      <c r="AC19" s="13"/>
      <c r="AD19" s="13"/>
      <c r="AE19" s="13"/>
      <c r="AF19" s="45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3" t="s">
        <v>17</v>
      </c>
      <c r="C20" s="13"/>
      <c r="D20" s="46"/>
      <c r="E20" s="27">
        <f>PRODUCT(E16)</f>
        <v>90</v>
      </c>
      <c r="F20" s="27">
        <f>PRODUCT(F16)</f>
        <v>1</v>
      </c>
      <c r="G20" s="27">
        <f>PRODUCT(G16)</f>
        <v>10</v>
      </c>
      <c r="H20" s="27">
        <f>PRODUCT(H16)</f>
        <v>67</v>
      </c>
      <c r="I20" s="27">
        <f>PRODUCT(I16)</f>
        <v>242</v>
      </c>
      <c r="J20" s="1"/>
      <c r="K20" s="47">
        <f>PRODUCT((F20+G20)/E20)</f>
        <v>0.12222222222222222</v>
      </c>
      <c r="L20" s="47">
        <f>PRODUCT(H20/E20)</f>
        <v>0.74444444444444446</v>
      </c>
      <c r="M20" s="47">
        <f>PRODUCT(I20/E20)</f>
        <v>2.6888888888888891</v>
      </c>
      <c r="N20" s="48">
        <f>PRODUCT(N16)</f>
        <v>0.50522013048909198</v>
      </c>
      <c r="O20" s="25">
        <f>PRODUCT(O16)</f>
        <v>478.99912413570172</v>
      </c>
      <c r="P20" s="49" t="s">
        <v>34</v>
      </c>
      <c r="Q20" s="50"/>
      <c r="R20" s="50"/>
      <c r="S20" s="51" t="s">
        <v>48</v>
      </c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2" t="s">
        <v>35</v>
      </c>
      <c r="AE20" s="51"/>
      <c r="AF20" s="53" t="s">
        <v>49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4" t="s">
        <v>18</v>
      </c>
      <c r="C21" s="55"/>
      <c r="D21" s="56"/>
      <c r="E21" s="27">
        <f>SUM(P16)</f>
        <v>17</v>
      </c>
      <c r="F21" s="27">
        <f>SUM(Q16)</f>
        <v>1</v>
      </c>
      <c r="G21" s="27">
        <f>SUM(R16)</f>
        <v>0</v>
      </c>
      <c r="H21" s="27">
        <f>SUM(S16)</f>
        <v>9</v>
      </c>
      <c r="I21" s="27">
        <f>SUM(T16)</f>
        <v>47</v>
      </c>
      <c r="J21" s="1"/>
      <c r="K21" s="47">
        <f>PRODUCT((F21+G21)/E21)</f>
        <v>5.8823529411764705E-2</v>
      </c>
      <c r="L21" s="47">
        <f>PRODUCT(H21/E21)</f>
        <v>0.52941176470588236</v>
      </c>
      <c r="M21" s="47">
        <f>PRODUCT(I21/E21)</f>
        <v>2.7647058823529411</v>
      </c>
      <c r="N21" s="29">
        <f>PRODUCT(I21/O21)</f>
        <v>0.51648351648351654</v>
      </c>
      <c r="O21" s="25">
        <v>91</v>
      </c>
      <c r="P21" s="57" t="s">
        <v>36</v>
      </c>
      <c r="Q21" s="58"/>
      <c r="R21" s="58"/>
      <c r="S21" s="59" t="s">
        <v>50</v>
      </c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60" t="s">
        <v>40</v>
      </c>
      <c r="AE21" s="59"/>
      <c r="AF21" s="61" t="s">
        <v>51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2" t="s">
        <v>19</v>
      </c>
      <c r="C22" s="63"/>
      <c r="D22" s="64"/>
      <c r="E22" s="31"/>
      <c r="F22" s="31"/>
      <c r="G22" s="31"/>
      <c r="H22" s="31"/>
      <c r="I22" s="31"/>
      <c r="J22" s="1"/>
      <c r="K22" s="65"/>
      <c r="L22" s="65"/>
      <c r="M22" s="65"/>
      <c r="N22" s="66"/>
      <c r="O22" s="25"/>
      <c r="P22" s="57" t="s">
        <v>37</v>
      </c>
      <c r="Q22" s="58"/>
      <c r="R22" s="58"/>
      <c r="S22" s="59" t="s">
        <v>52</v>
      </c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60" t="s">
        <v>43</v>
      </c>
      <c r="AE22" s="59"/>
      <c r="AF22" s="61" t="s">
        <v>53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7" t="s">
        <v>20</v>
      </c>
      <c r="C23" s="68"/>
      <c r="D23" s="69"/>
      <c r="E23" s="19">
        <f>SUM(E20:E22)</f>
        <v>107</v>
      </c>
      <c r="F23" s="19">
        <f>SUM(F20:F22)</f>
        <v>2</v>
      </c>
      <c r="G23" s="19">
        <f>SUM(G20:G22)</f>
        <v>10</v>
      </c>
      <c r="H23" s="19">
        <f>SUM(H20:H22)</f>
        <v>76</v>
      </c>
      <c r="I23" s="19">
        <f>SUM(I20:I22)</f>
        <v>289</v>
      </c>
      <c r="J23" s="1"/>
      <c r="K23" s="70">
        <f>PRODUCT((F23+G23)/E23)</f>
        <v>0.11214953271028037</v>
      </c>
      <c r="L23" s="70">
        <f>PRODUCT(H23/E23)</f>
        <v>0.71028037383177567</v>
      </c>
      <c r="M23" s="70">
        <f>PRODUCT(I23/E23)</f>
        <v>2.7009345794392523</v>
      </c>
      <c r="N23" s="33">
        <f>PRODUCT(I23/O23)</f>
        <v>0.50701832294604843</v>
      </c>
      <c r="O23" s="25">
        <f>SUM(O20:O22)</f>
        <v>569.99912413570178</v>
      </c>
      <c r="P23" s="71" t="s">
        <v>38</v>
      </c>
      <c r="Q23" s="72"/>
      <c r="R23" s="72"/>
      <c r="S23" s="73" t="s">
        <v>54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4" t="s">
        <v>55</v>
      </c>
      <c r="AE23" s="73"/>
      <c r="AF23" s="75" t="s">
        <v>56</v>
      </c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7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10" customFormat="1" ht="15" customHeight="1" x14ac:dyDescent="0.25">
      <c r="A25" s="1"/>
      <c r="B25" s="1" t="s">
        <v>58</v>
      </c>
      <c r="C25" s="1"/>
      <c r="D25" s="1" t="s">
        <v>59</v>
      </c>
      <c r="E25" s="1"/>
      <c r="F25" s="1"/>
      <c r="G25" s="1"/>
      <c r="H25" s="1"/>
      <c r="I25" s="1"/>
      <c r="J25" s="1"/>
      <c r="K25" s="1"/>
      <c r="L25" s="1"/>
      <c r="M25" s="1"/>
      <c r="N25" s="40"/>
      <c r="O25" s="25"/>
      <c r="P25" s="1"/>
      <c r="Q25" s="40"/>
      <c r="R25" s="1"/>
      <c r="S25" s="1"/>
      <c r="T25" s="25"/>
      <c r="U25" s="25"/>
      <c r="V25" s="76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40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61</v>
      </c>
      <c r="E27" s="1"/>
      <c r="F27" s="1"/>
      <c r="G27" s="1"/>
      <c r="H27" s="1"/>
      <c r="I27" s="1"/>
      <c r="J27" s="1"/>
      <c r="K27" s="1"/>
      <c r="L27" s="1"/>
      <c r="M27" s="1"/>
      <c r="N27" s="40"/>
      <c r="O27" s="25"/>
      <c r="P27" s="1"/>
      <c r="Q27" s="40"/>
      <c r="R27" s="1"/>
      <c r="S27" s="1"/>
      <c r="T27" s="25"/>
      <c r="U27" s="25"/>
      <c r="V27" s="76"/>
      <c r="W27" s="1"/>
      <c r="X27" s="1"/>
      <c r="Y27" s="1"/>
      <c r="Z27" s="1"/>
      <c r="AA27" s="1"/>
      <c r="AB27" s="1"/>
      <c r="AC27" s="1"/>
      <c r="AD27" s="1"/>
      <c r="AE27" s="1"/>
      <c r="AF27" s="41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67</v>
      </c>
      <c r="E28" s="1"/>
      <c r="F28" s="1"/>
      <c r="G28" s="1"/>
      <c r="H28" s="1"/>
      <c r="I28" s="1"/>
      <c r="J28" s="1"/>
      <c r="K28" s="1"/>
      <c r="L28" s="1"/>
      <c r="M28" s="1"/>
      <c r="N28" s="40"/>
      <c r="O28" s="25"/>
      <c r="P28" s="1"/>
      <c r="Q28" s="40"/>
      <c r="R28" s="1"/>
      <c r="S28" s="1"/>
      <c r="T28" s="25"/>
      <c r="U28" s="25"/>
      <c r="V28" s="76"/>
      <c r="W28" s="1"/>
      <c r="X28" s="1"/>
      <c r="Y28" s="1"/>
      <c r="Z28" s="1"/>
      <c r="AA28" s="1"/>
      <c r="AB28" s="1"/>
      <c r="AC28" s="1"/>
      <c r="AD28" s="1"/>
      <c r="AE28" s="1"/>
      <c r="AF28" s="4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70</v>
      </c>
      <c r="E29" s="1"/>
      <c r="F29" s="1"/>
      <c r="G29" s="1"/>
      <c r="H29" s="1"/>
      <c r="I29" s="1"/>
      <c r="J29" s="1"/>
      <c r="K29" s="1"/>
      <c r="L29" s="1"/>
      <c r="M29" s="1"/>
      <c r="N29" s="40"/>
      <c r="O29" s="25"/>
      <c r="P29" s="1"/>
      <c r="Q29" s="40"/>
      <c r="R29" s="1"/>
      <c r="S29" s="1"/>
      <c r="T29" s="25"/>
      <c r="U29" s="25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1" t="s">
        <v>71</v>
      </c>
      <c r="E30" s="1"/>
      <c r="F30" s="1"/>
      <c r="G30" s="1"/>
      <c r="H30" s="1"/>
      <c r="I30" s="1"/>
      <c r="J30" s="1"/>
      <c r="K30" s="1"/>
      <c r="L30" s="1"/>
      <c r="M30" s="77"/>
      <c r="N30" s="77"/>
      <c r="O30" s="25"/>
      <c r="P30" s="1"/>
      <c r="Q30" s="40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41"/>
      <c r="AG30" s="9"/>
      <c r="AH30" s="9"/>
      <c r="AI30" s="9"/>
      <c r="AJ30" s="9"/>
      <c r="AK30" s="9"/>
      <c r="AL30" s="9"/>
    </row>
    <row r="31" spans="1:38" s="78" customFormat="1" ht="15" customHeight="1" x14ac:dyDescent="0.25">
      <c r="A31" s="1"/>
      <c r="B31" s="1"/>
      <c r="C31" s="1"/>
      <c r="D31" s="1" t="s">
        <v>99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6"/>
      <c r="W31" s="1"/>
      <c r="X31" s="1"/>
      <c r="Y31" s="1"/>
      <c r="Z31" s="1"/>
      <c r="AA31" s="1"/>
      <c r="AB31" s="1"/>
      <c r="AC31" s="1"/>
      <c r="AD31" s="1"/>
      <c r="AE31" s="1"/>
      <c r="AF31" s="41"/>
      <c r="AG31" s="9"/>
      <c r="AH31" s="9"/>
      <c r="AI31" s="9"/>
      <c r="AJ31" s="9"/>
      <c r="AK31" s="9"/>
      <c r="AL31" s="9"/>
    </row>
    <row r="32" spans="1:38" s="7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76"/>
      <c r="W32" s="76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76"/>
      <c r="W33" s="76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0"/>
      <c r="R34" s="1"/>
      <c r="S34" s="1"/>
      <c r="T34" s="25"/>
      <c r="U34" s="25"/>
      <c r="V34" s="76"/>
      <c r="W34" s="1"/>
      <c r="X34" s="1"/>
      <c r="Y34" s="1"/>
      <c r="Z34" s="1"/>
      <c r="AA34" s="1"/>
      <c r="AB34" s="1"/>
      <c r="AC34" s="1"/>
      <c r="AD34" s="1"/>
      <c r="AE34" s="1"/>
      <c r="AF34" s="41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6"/>
      <c r="W35" s="76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7"/>
      <c r="N36" s="37"/>
      <c r="O36" s="25"/>
      <c r="P36" s="1"/>
      <c r="Q36" s="40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1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40"/>
      <c r="R37" s="1"/>
      <c r="S37" s="1"/>
      <c r="T37" s="25"/>
      <c r="U37" s="25"/>
      <c r="V37" s="76"/>
      <c r="W37" s="1"/>
      <c r="X37" s="1"/>
      <c r="Y37" s="1"/>
      <c r="Z37" s="1"/>
      <c r="AA37" s="1"/>
      <c r="AB37" s="1"/>
      <c r="AC37" s="1"/>
      <c r="AD37" s="1"/>
      <c r="AE37" s="1"/>
      <c r="AF37" s="41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40"/>
      <c r="R38" s="1"/>
      <c r="S38" s="1"/>
      <c r="T38" s="25"/>
      <c r="U38" s="25"/>
      <c r="V38" s="76"/>
      <c r="W38" s="76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40"/>
      <c r="R39" s="1"/>
      <c r="S39" s="1"/>
      <c r="T39" s="25"/>
      <c r="U39" s="25"/>
      <c r="V39" s="76"/>
      <c r="W39" s="1"/>
      <c r="X39" s="1"/>
      <c r="Y39" s="1"/>
      <c r="Z39" s="1"/>
      <c r="AA39" s="1"/>
      <c r="AB39" s="1"/>
      <c r="AC39" s="1"/>
      <c r="AD39" s="1"/>
      <c r="AE39" s="1"/>
      <c r="AF39" s="41"/>
      <c r="AG39" s="9"/>
      <c r="AH39" s="78"/>
      <c r="AI39" s="78"/>
      <c r="AJ39" s="78"/>
      <c r="AK39" s="78"/>
      <c r="AL39" s="78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7"/>
      <c r="N40" s="37"/>
      <c r="O40" s="25"/>
      <c r="P40" s="1"/>
      <c r="Q40" s="40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1"/>
      <c r="AC40" s="1"/>
      <c r="AD40" s="1"/>
      <c r="AE40" s="1"/>
      <c r="AF40" s="41"/>
      <c r="AG40" s="9"/>
      <c r="AH40" s="78"/>
      <c r="AI40" s="78"/>
      <c r="AJ40" s="78"/>
      <c r="AK40" s="78"/>
      <c r="AL40" s="78"/>
    </row>
    <row r="41" spans="1:38" ht="15" customHeight="1" x14ac:dyDescent="0.25">
      <c r="A41" s="7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5"/>
      <c r="P41" s="1"/>
      <c r="Q41" s="40"/>
      <c r="R41" s="1"/>
      <c r="S41" s="1"/>
      <c r="T41" s="25"/>
      <c r="U41" s="25"/>
      <c r="V41" s="76"/>
      <c r="W41" s="1"/>
      <c r="X41" s="1"/>
      <c r="Y41" s="1"/>
      <c r="Z41" s="1"/>
      <c r="AA41" s="1"/>
      <c r="AB41" s="1"/>
      <c r="AC41" s="1"/>
      <c r="AD41" s="1"/>
      <c r="AE41" s="1"/>
      <c r="AF41" s="41"/>
      <c r="AG41" s="9"/>
    </row>
    <row r="42" spans="1:38" ht="15" customHeight="1" x14ac:dyDescent="0.25">
      <c r="A42" s="7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5"/>
      <c r="P42" s="1"/>
      <c r="Q42" s="40"/>
      <c r="R42" s="1"/>
      <c r="S42" s="1"/>
      <c r="T42" s="25"/>
      <c r="U42" s="25"/>
      <c r="V42" s="76"/>
      <c r="W42" s="76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7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40"/>
      <c r="R43" s="1"/>
      <c r="S43" s="1"/>
      <c r="T43" s="25"/>
      <c r="U43" s="25"/>
      <c r="V43" s="76"/>
      <c r="W43" s="7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7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0"/>
      <c r="R44" s="1"/>
      <c r="S44" s="1"/>
      <c r="T44" s="25"/>
      <c r="U44" s="25"/>
      <c r="V44" s="76"/>
      <c r="W44" s="7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7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40"/>
      <c r="R45" s="1"/>
      <c r="S45" s="1"/>
      <c r="T45" s="25"/>
      <c r="U45" s="25"/>
      <c r="V45" s="76"/>
      <c r="W45" s="76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0"/>
      <c r="O46" s="25"/>
      <c r="P46" s="1"/>
      <c r="Q46" s="40"/>
      <c r="R46" s="1"/>
      <c r="S46" s="1"/>
      <c r="T46" s="25"/>
      <c r="U46" s="25"/>
      <c r="V46" s="76"/>
      <c r="W46" s="1"/>
      <c r="X46" s="1"/>
      <c r="Y46" s="1"/>
      <c r="Z46" s="1"/>
      <c r="AA46" s="1"/>
      <c r="AB46" s="1"/>
      <c r="AC46" s="1"/>
      <c r="AD46" s="1"/>
      <c r="AE46" s="1"/>
      <c r="AF46" s="41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0"/>
      <c r="O47" s="25"/>
      <c r="P47" s="1"/>
      <c r="Q47" s="40"/>
      <c r="R47" s="1"/>
      <c r="S47" s="1"/>
      <c r="T47" s="25"/>
      <c r="U47" s="25"/>
      <c r="V47" s="76"/>
      <c r="W47" s="1"/>
      <c r="X47" s="1"/>
      <c r="Y47" s="1"/>
      <c r="Z47" s="1"/>
      <c r="AA47" s="1"/>
      <c r="AB47" s="1"/>
      <c r="AC47" s="1"/>
      <c r="AD47" s="1"/>
      <c r="AE47" s="1"/>
      <c r="AF47" s="41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0"/>
      <c r="O48" s="25"/>
      <c r="P48" s="1"/>
      <c r="Q48" s="40"/>
      <c r="R48" s="1"/>
      <c r="S48" s="1"/>
      <c r="T48" s="25"/>
      <c r="U48" s="25"/>
      <c r="V48" s="76"/>
      <c r="W48" s="1"/>
      <c r="X48" s="1"/>
      <c r="Y48" s="1"/>
      <c r="Z48" s="1"/>
      <c r="AA48" s="1"/>
      <c r="AB48" s="1"/>
      <c r="AC48" s="1"/>
      <c r="AD48" s="1"/>
      <c r="AE48" s="1"/>
      <c r="AF48" s="41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0"/>
      <c r="O49" s="25"/>
      <c r="P49" s="1"/>
      <c r="Q49" s="40"/>
      <c r="R49" s="1"/>
      <c r="S49" s="1"/>
      <c r="T49" s="25"/>
      <c r="U49" s="25"/>
      <c r="V49" s="76"/>
      <c r="W49" s="1"/>
      <c r="X49" s="1"/>
      <c r="Y49" s="1"/>
      <c r="Z49" s="1"/>
      <c r="AA49" s="1"/>
      <c r="AB49" s="1"/>
      <c r="AC49" s="1"/>
      <c r="AD49" s="1"/>
      <c r="AE49" s="1"/>
      <c r="AF49" s="41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0"/>
      <c r="O50" s="25"/>
      <c r="P50" s="1"/>
      <c r="Q50" s="40"/>
      <c r="R50" s="1"/>
      <c r="S50" s="1"/>
      <c r="T50" s="25"/>
      <c r="U50" s="25"/>
      <c r="V50" s="76"/>
      <c r="W50" s="1"/>
      <c r="X50" s="1"/>
      <c r="Y50" s="1"/>
      <c r="Z50" s="1"/>
      <c r="AA50" s="1"/>
      <c r="AB50" s="1"/>
      <c r="AC50" s="1"/>
      <c r="AD50" s="1"/>
      <c r="AE50" s="1"/>
      <c r="AF50" s="41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29.7109375" style="109" customWidth="1"/>
    <col min="3" max="3" width="21.5703125" style="110" customWidth="1"/>
    <col min="4" max="4" width="10.5703125" style="111" customWidth="1"/>
    <col min="5" max="5" width="8" style="111" customWidth="1"/>
    <col min="6" max="6" width="0.7109375" style="39" customWidth="1"/>
    <col min="7" max="11" width="5.28515625" style="110" customWidth="1"/>
    <col min="12" max="12" width="6.42578125" style="110" customWidth="1"/>
    <col min="13" max="16" width="5.28515625" style="110" customWidth="1"/>
    <col min="17" max="21" width="6.7109375" style="110" customWidth="1"/>
    <col min="22" max="22" width="10.85546875" style="110" customWidth="1"/>
    <col min="23" max="23" width="19.7109375" style="111" customWidth="1"/>
    <col min="24" max="24" width="9.7109375" style="110" customWidth="1"/>
    <col min="25" max="30" width="9.140625" style="112"/>
  </cols>
  <sheetData>
    <row r="1" spans="1:30" ht="18.75" x14ac:dyDescent="0.3">
      <c r="A1" s="9"/>
      <c r="B1" s="93" t="s">
        <v>74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5"/>
      <c r="X1" s="91"/>
      <c r="Y1" s="96"/>
      <c r="Z1" s="96"/>
      <c r="AA1" s="96"/>
      <c r="AB1" s="96"/>
      <c r="AC1" s="96"/>
      <c r="AD1" s="96"/>
    </row>
    <row r="2" spans="1:30" x14ac:dyDescent="0.25">
      <c r="A2" s="9"/>
      <c r="B2" s="11" t="s">
        <v>47</v>
      </c>
      <c r="C2" s="97" t="s">
        <v>65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7"/>
      <c r="X2" s="45"/>
      <c r="Y2" s="96"/>
      <c r="Z2" s="96"/>
      <c r="AA2" s="96"/>
      <c r="AB2" s="96"/>
      <c r="AC2" s="96"/>
      <c r="AD2" s="96"/>
    </row>
    <row r="3" spans="1:30" x14ac:dyDescent="0.25">
      <c r="A3" s="9"/>
      <c r="B3" s="98" t="s">
        <v>75</v>
      </c>
      <c r="C3" s="23" t="s">
        <v>76</v>
      </c>
      <c r="D3" s="99" t="s">
        <v>77</v>
      </c>
      <c r="E3" s="100" t="s">
        <v>1</v>
      </c>
      <c r="F3" s="25"/>
      <c r="G3" s="101" t="s">
        <v>78</v>
      </c>
      <c r="H3" s="102" t="s">
        <v>79</v>
      </c>
      <c r="I3" s="102" t="s">
        <v>31</v>
      </c>
      <c r="J3" s="18" t="s">
        <v>80</v>
      </c>
      <c r="K3" s="103" t="s">
        <v>81</v>
      </c>
      <c r="L3" s="103" t="s">
        <v>82</v>
      </c>
      <c r="M3" s="101" t="s">
        <v>83</v>
      </c>
      <c r="N3" s="101" t="s">
        <v>30</v>
      </c>
      <c r="O3" s="102" t="s">
        <v>84</v>
      </c>
      <c r="P3" s="101" t="s">
        <v>79</v>
      </c>
      <c r="Q3" s="101" t="s">
        <v>3</v>
      </c>
      <c r="R3" s="101">
        <v>1</v>
      </c>
      <c r="S3" s="101">
        <v>2</v>
      </c>
      <c r="T3" s="101">
        <v>3</v>
      </c>
      <c r="U3" s="101" t="s">
        <v>85</v>
      </c>
      <c r="V3" s="18" t="s">
        <v>21</v>
      </c>
      <c r="W3" s="17" t="s">
        <v>86</v>
      </c>
      <c r="X3" s="17" t="s">
        <v>87</v>
      </c>
      <c r="Y3" s="96"/>
      <c r="Z3" s="96"/>
      <c r="AA3" s="96"/>
      <c r="AB3" s="96"/>
      <c r="AC3" s="96"/>
      <c r="AD3" s="96"/>
    </row>
    <row r="4" spans="1:30" x14ac:dyDescent="0.25">
      <c r="A4" s="9"/>
      <c r="B4" s="127" t="s">
        <v>89</v>
      </c>
      <c r="C4" s="128" t="s">
        <v>90</v>
      </c>
      <c r="D4" s="104" t="s">
        <v>88</v>
      </c>
      <c r="E4" s="129" t="s">
        <v>63</v>
      </c>
      <c r="F4" s="30"/>
      <c r="G4" s="105">
        <v>1</v>
      </c>
      <c r="H4" s="130"/>
      <c r="I4" s="105"/>
      <c r="J4" s="131" t="s">
        <v>91</v>
      </c>
      <c r="K4" s="131">
        <v>1</v>
      </c>
      <c r="L4" s="131"/>
      <c r="M4" s="131">
        <v>1</v>
      </c>
      <c r="N4" s="105"/>
      <c r="O4" s="130"/>
      <c r="P4" s="105">
        <v>1</v>
      </c>
      <c r="Q4" s="132" t="s">
        <v>103</v>
      </c>
      <c r="R4" s="132" t="s">
        <v>104</v>
      </c>
      <c r="S4" s="132" t="s">
        <v>105</v>
      </c>
      <c r="T4" s="132"/>
      <c r="U4" s="132"/>
      <c r="V4" s="133">
        <v>1</v>
      </c>
      <c r="W4" s="134" t="s">
        <v>92</v>
      </c>
      <c r="X4" s="105">
        <v>1423</v>
      </c>
      <c r="Y4" s="96"/>
      <c r="Z4" s="96"/>
      <c r="AA4" s="96"/>
      <c r="AB4" s="96"/>
      <c r="AC4" s="96"/>
      <c r="AD4" s="96"/>
    </row>
    <row r="5" spans="1:30" x14ac:dyDescent="0.25">
      <c r="A5" s="9"/>
      <c r="B5" s="135" t="s">
        <v>93</v>
      </c>
      <c r="C5" s="128" t="s">
        <v>106</v>
      </c>
      <c r="D5" s="104" t="s">
        <v>88</v>
      </c>
      <c r="E5" s="129" t="s">
        <v>46</v>
      </c>
      <c r="F5" s="30"/>
      <c r="G5" s="105"/>
      <c r="H5" s="130"/>
      <c r="I5" s="105">
        <v>1</v>
      </c>
      <c r="J5" s="131" t="s">
        <v>94</v>
      </c>
      <c r="K5" s="131">
        <v>1</v>
      </c>
      <c r="L5" s="131"/>
      <c r="M5" s="131">
        <v>1</v>
      </c>
      <c r="N5" s="105"/>
      <c r="O5" s="130">
        <v>1</v>
      </c>
      <c r="P5" s="105"/>
      <c r="Q5" s="132" t="s">
        <v>107</v>
      </c>
      <c r="R5" s="132" t="s">
        <v>102</v>
      </c>
      <c r="S5" s="132" t="s">
        <v>101</v>
      </c>
      <c r="T5" s="132" t="s">
        <v>108</v>
      </c>
      <c r="U5" s="132" t="s">
        <v>108</v>
      </c>
      <c r="V5" s="133">
        <v>0.625</v>
      </c>
      <c r="W5" s="128" t="s">
        <v>95</v>
      </c>
      <c r="X5" s="114" t="s">
        <v>96</v>
      </c>
      <c r="Y5" s="96"/>
      <c r="Z5" s="96"/>
      <c r="AA5" s="96"/>
      <c r="AB5" s="96"/>
      <c r="AC5" s="96"/>
      <c r="AD5" s="96"/>
    </row>
    <row r="6" spans="1:30" x14ac:dyDescent="0.25">
      <c r="A6" s="24"/>
      <c r="B6" s="23" t="s">
        <v>9</v>
      </c>
      <c r="C6" s="18"/>
      <c r="D6" s="17"/>
      <c r="E6" s="115"/>
      <c r="F6" s="116"/>
      <c r="G6" s="19">
        <f>SUM(G2:G5)</f>
        <v>1</v>
      </c>
      <c r="H6" s="19"/>
      <c r="I6" s="19">
        <f>SUM(I2:I5)</f>
        <v>1</v>
      </c>
      <c r="J6" s="18"/>
      <c r="K6" s="18"/>
      <c r="L6" s="18"/>
      <c r="M6" s="19">
        <f t="shared" ref="M6" si="0">SUM(M2:M5)</f>
        <v>2</v>
      </c>
      <c r="N6" s="19"/>
      <c r="O6" s="19">
        <v>1</v>
      </c>
      <c r="P6" s="19">
        <v>1</v>
      </c>
      <c r="Q6" s="117" t="s">
        <v>109</v>
      </c>
      <c r="R6" s="117" t="s">
        <v>110</v>
      </c>
      <c r="S6" s="117" t="s">
        <v>100</v>
      </c>
      <c r="T6" s="117" t="s">
        <v>108</v>
      </c>
      <c r="U6" s="117" t="s">
        <v>111</v>
      </c>
      <c r="V6" s="33">
        <v>0.78600000000000003</v>
      </c>
      <c r="W6" s="118"/>
      <c r="X6" s="117"/>
      <c r="Y6" s="96"/>
      <c r="Z6" s="96"/>
      <c r="AA6" s="96"/>
      <c r="AB6" s="96"/>
      <c r="AC6" s="96"/>
      <c r="AD6" s="96"/>
    </row>
    <row r="7" spans="1:30" x14ac:dyDescent="0.25">
      <c r="A7" s="24"/>
      <c r="B7" s="119"/>
      <c r="C7" s="120"/>
      <c r="D7" s="121"/>
      <c r="E7" s="122"/>
      <c r="F7" s="123"/>
      <c r="G7" s="120"/>
      <c r="H7" s="120"/>
      <c r="I7" s="120"/>
      <c r="J7" s="124"/>
      <c r="K7" s="124"/>
      <c r="L7" s="124"/>
      <c r="M7" s="120"/>
      <c r="N7" s="120"/>
      <c r="O7" s="120"/>
      <c r="P7" s="120"/>
      <c r="Q7" s="125"/>
      <c r="R7" s="125"/>
      <c r="S7" s="125"/>
      <c r="T7" s="125"/>
      <c r="U7" s="125"/>
      <c r="V7" s="120"/>
      <c r="W7" s="121"/>
      <c r="X7" s="126"/>
      <c r="Y7" s="96"/>
      <c r="Z7" s="96"/>
      <c r="AA7" s="96"/>
      <c r="AB7" s="96"/>
      <c r="AC7" s="96"/>
      <c r="AD7" s="96"/>
    </row>
    <row r="8" spans="1:30" x14ac:dyDescent="0.25">
      <c r="A8" s="24"/>
      <c r="B8" s="106"/>
      <c r="C8" s="1"/>
      <c r="D8" s="106"/>
      <c r="E8" s="107"/>
      <c r="G8" s="1"/>
      <c r="H8" s="40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6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06"/>
      <c r="C9" s="1"/>
      <c r="D9" s="106"/>
      <c r="E9" s="107"/>
      <c r="G9" s="1"/>
      <c r="H9" s="40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6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06"/>
      <c r="C10" s="1"/>
      <c r="D10" s="106"/>
      <c r="E10" s="107"/>
      <c r="G10" s="1"/>
      <c r="H10" s="40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6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06"/>
      <c r="C11" s="1"/>
      <c r="D11" s="106"/>
      <c r="E11" s="107"/>
      <c r="G11" s="1"/>
      <c r="H11" s="40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6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06"/>
      <c r="C12" s="1"/>
      <c r="D12" s="106"/>
      <c r="E12" s="107"/>
      <c r="G12" s="1"/>
      <c r="H12" s="40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6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06"/>
      <c r="C13" s="1"/>
      <c r="D13" s="106"/>
      <c r="E13" s="107"/>
      <c r="G13" s="1"/>
      <c r="H13" s="40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6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06"/>
      <c r="C14" s="1"/>
      <c r="D14" s="106"/>
      <c r="E14" s="107"/>
      <c r="G14" s="1"/>
      <c r="H14" s="40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6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06"/>
      <c r="C15" s="1"/>
      <c r="D15" s="106"/>
      <c r="E15" s="107"/>
      <c r="G15" s="1"/>
      <c r="H15" s="40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6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06"/>
      <c r="C16" s="1"/>
      <c r="D16" s="106"/>
      <c r="E16" s="107"/>
      <c r="G16" s="1"/>
      <c r="H16" s="40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6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06"/>
      <c r="C17" s="1"/>
      <c r="D17" s="106"/>
      <c r="E17" s="107"/>
      <c r="G17" s="1"/>
      <c r="H17" s="40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6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06"/>
      <c r="C18" s="1"/>
      <c r="D18" s="106"/>
      <c r="E18" s="107"/>
      <c r="G18" s="1"/>
      <c r="H18" s="40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6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06"/>
      <c r="C19" s="1"/>
      <c r="D19" s="106"/>
      <c r="E19" s="107"/>
      <c r="G19" s="1"/>
      <c r="H19" s="40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6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06"/>
      <c r="C20" s="1"/>
      <c r="D20" s="106"/>
      <c r="E20" s="107"/>
      <c r="G20" s="1"/>
      <c r="H20" s="40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6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06"/>
      <c r="C21" s="1"/>
      <c r="D21" s="106"/>
      <c r="E21" s="107"/>
      <c r="G21" s="1"/>
      <c r="H21" s="40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6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06"/>
      <c r="C22" s="1"/>
      <c r="D22" s="106"/>
      <c r="E22" s="107"/>
      <c r="G22" s="1"/>
      <c r="H22" s="40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6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06"/>
      <c r="C23" s="1"/>
      <c r="D23" s="106"/>
      <c r="E23" s="107"/>
      <c r="G23" s="1"/>
      <c r="H23" s="40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6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06"/>
      <c r="C24" s="1"/>
      <c r="D24" s="106"/>
      <c r="E24" s="107"/>
      <c r="G24" s="1"/>
      <c r="H24" s="40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6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06"/>
      <c r="C25" s="1"/>
      <c r="D25" s="106"/>
      <c r="E25" s="107"/>
      <c r="G25" s="1"/>
      <c r="H25" s="40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6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06"/>
      <c r="C26" s="1"/>
      <c r="D26" s="106"/>
      <c r="E26" s="107"/>
      <c r="G26" s="1"/>
      <c r="H26" s="40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6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06"/>
      <c r="C27" s="1"/>
      <c r="D27" s="106"/>
      <c r="E27" s="107"/>
      <c r="G27" s="1"/>
      <c r="H27" s="40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6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06"/>
      <c r="C28" s="1"/>
      <c r="D28" s="106"/>
      <c r="E28" s="107"/>
      <c r="G28" s="1"/>
      <c r="H28" s="40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6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06"/>
      <c r="C29" s="1"/>
      <c r="D29" s="106"/>
      <c r="E29" s="107"/>
      <c r="G29" s="1"/>
      <c r="H29" s="40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6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06"/>
      <c r="C30" s="1"/>
      <c r="D30" s="106"/>
      <c r="E30" s="107"/>
      <c r="G30" s="1"/>
      <c r="H30" s="40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6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06"/>
      <c r="C31" s="1"/>
      <c r="D31" s="106"/>
      <c r="E31" s="107"/>
      <c r="G31" s="1"/>
      <c r="H31" s="40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6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06"/>
      <c r="C32" s="1"/>
      <c r="D32" s="106"/>
      <c r="E32" s="107"/>
      <c r="G32" s="1"/>
      <c r="H32" s="40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6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06"/>
      <c r="C33" s="1"/>
      <c r="D33" s="106"/>
      <c r="E33" s="107"/>
      <c r="G33" s="1"/>
      <c r="H33" s="40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6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06"/>
      <c r="C34" s="1"/>
      <c r="D34" s="106"/>
      <c r="E34" s="107"/>
      <c r="G34" s="1"/>
      <c r="H34" s="40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6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2019-01-23T17:26:16Z</dcterms:modified>
</cp:coreProperties>
</file>